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5.xml" ContentType="application/vnd.openxmlformats-officedocument.spreadsheetml.pivotTab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corp-fp01\users\kstrauss\Kapalua\"/>
    </mc:Choice>
  </mc:AlternateContent>
  <bookViews>
    <workbookView xWindow="0" yWindow="0" windowWidth="28800" windowHeight="11700" tabRatio="828"/>
  </bookViews>
  <sheets>
    <sheet name="Campaign Planner" sheetId="1" r:id="rId1"/>
    <sheet name="2022 Play Troon Calendar" sheetId="4" r:id="rId2"/>
    <sheet name="Club Calendar" sheetId="6" r:id="rId3"/>
    <sheet name="Performance Dashboard" sheetId="7" r:id="rId4"/>
    <sheet name="Sheet1" sheetId="14" state="hidden" r:id="rId5"/>
    <sheet name="Sales vs Campaign Cost" sheetId="3" state="hidden" r:id="rId6"/>
    <sheet name="Top Campaigns" sheetId="9" state="hidden" r:id="rId7"/>
    <sheet name="# of Campaigns" sheetId="12" state="hidden" r:id="rId8"/>
    <sheet name="Campaign Mix by Segment" sheetId="13" state="hidden" r:id="rId9"/>
  </sheets>
  <externalReferences>
    <externalReference r:id="rId10"/>
    <externalReference r:id="rId11"/>
  </externalReferences>
  <calcPr calcId="162913"/>
  <pivotCaches>
    <pivotCache cacheId="0" r:id="rId12"/>
    <pivotCache cacheId="5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35" i="1" l="1"/>
  <c r="Z35" i="1"/>
  <c r="AB35" i="1"/>
  <c r="AC35" i="1"/>
  <c r="T29" i="1"/>
  <c r="Z29" i="1"/>
  <c r="AB29" i="1"/>
  <c r="AC29" i="1"/>
  <c r="T47" i="1"/>
  <c r="Z47" i="1"/>
  <c r="AB47" i="1"/>
  <c r="AC47" i="1"/>
  <c r="T84" i="1" l="1"/>
  <c r="Z84" i="1"/>
  <c r="AB84" i="1"/>
  <c r="AC84" i="1"/>
  <c r="T82" i="1"/>
  <c r="Z82" i="1"/>
  <c r="AB82" i="1"/>
  <c r="AC82" i="1"/>
  <c r="T77" i="1"/>
  <c r="Z77" i="1"/>
  <c r="AB77" i="1"/>
  <c r="AC77" i="1"/>
  <c r="T70" i="1"/>
  <c r="Z70" i="1"/>
  <c r="AB70" i="1"/>
  <c r="AC70" i="1"/>
  <c r="T42" i="1"/>
  <c r="Z42" i="1"/>
  <c r="AB42" i="1"/>
  <c r="AC42" i="1"/>
  <c r="T55" i="1"/>
  <c r="Z55" i="1"/>
  <c r="AB55" i="1"/>
  <c r="AC55" i="1"/>
  <c r="T26" i="1"/>
  <c r="Z26" i="1"/>
  <c r="AB26" i="1"/>
  <c r="AC26" i="1"/>
  <c r="T27" i="1"/>
  <c r="Z27" i="1"/>
  <c r="AB27" i="1"/>
  <c r="AC27" i="1"/>
  <c r="T12" i="1"/>
  <c r="Z12" i="1"/>
  <c r="AB12" i="1"/>
  <c r="AC12" i="1"/>
  <c r="T11" i="1"/>
  <c r="Z11" i="1"/>
  <c r="AB11" i="1"/>
  <c r="AC11" i="1"/>
  <c r="T13" i="1"/>
  <c r="Z13" i="1"/>
  <c r="AB13" i="1"/>
  <c r="AC13" i="1"/>
  <c r="T14" i="1"/>
  <c r="Z14" i="1"/>
  <c r="AB14" i="1"/>
  <c r="AC14" i="1"/>
  <c r="T19" i="1"/>
  <c r="Z19" i="1"/>
  <c r="AB19" i="1"/>
  <c r="AC19" i="1"/>
  <c r="T8" i="1"/>
  <c r="Z8" i="1"/>
  <c r="AB8" i="1"/>
  <c r="AC8" i="1"/>
  <c r="T48" i="1"/>
  <c r="Z48" i="1"/>
  <c r="AB48" i="1"/>
  <c r="AC48" i="1"/>
  <c r="T5" i="1"/>
  <c r="Z5" i="1"/>
  <c r="AB5" i="1"/>
  <c r="AC5" i="1"/>
  <c r="K124" i="1"/>
  <c r="L124" i="1"/>
  <c r="M124" i="1"/>
  <c r="N124" i="1"/>
  <c r="X124" i="1"/>
  <c r="Y124" i="1"/>
  <c r="AA124" i="1"/>
  <c r="T15" i="1" l="1"/>
  <c r="T7" i="1"/>
  <c r="T6" i="1"/>
  <c r="T4" i="1"/>
  <c r="Z4" i="1" l="1"/>
  <c r="Z6" i="1"/>
  <c r="Z7" i="1"/>
  <c r="Z15" i="1"/>
  <c r="Z9" i="1"/>
  <c r="Z16" i="1"/>
  <c r="Z17" i="1"/>
  <c r="Z30" i="1"/>
  <c r="Z18" i="1"/>
  <c r="Z20" i="1"/>
  <c r="Z21" i="1"/>
  <c r="Z22" i="1"/>
  <c r="Z23" i="1"/>
  <c r="Z24" i="1"/>
  <c r="Z25" i="1"/>
  <c r="Z28" i="1"/>
  <c r="Z44" i="1"/>
  <c r="Z31" i="1"/>
  <c r="Z32" i="1"/>
  <c r="Z33" i="1"/>
  <c r="Z34" i="1"/>
  <c r="Z36" i="1"/>
  <c r="Z37" i="1"/>
  <c r="Z38" i="1"/>
  <c r="Z39" i="1"/>
  <c r="Z40" i="1"/>
  <c r="Z41" i="1"/>
  <c r="Z43" i="1"/>
  <c r="Z45" i="1"/>
  <c r="Z46" i="1"/>
  <c r="Z49" i="1"/>
  <c r="Z50" i="1"/>
  <c r="Z51" i="1"/>
  <c r="Z52" i="1"/>
  <c r="Z53" i="1"/>
  <c r="Z56" i="1"/>
  <c r="Z54" i="1"/>
  <c r="Z57" i="1"/>
  <c r="Z10" i="1"/>
  <c r="Z58" i="1"/>
  <c r="Z59" i="1"/>
  <c r="Z60" i="1"/>
  <c r="Z61" i="1"/>
  <c r="Z62" i="1"/>
  <c r="Z63" i="1"/>
  <c r="Z64" i="1"/>
  <c r="Z65" i="1"/>
  <c r="Z66" i="1"/>
  <c r="Z67" i="1"/>
  <c r="Z68" i="1"/>
  <c r="Z69" i="1"/>
  <c r="Z71" i="1"/>
  <c r="Z72" i="1"/>
  <c r="Z73" i="1"/>
  <c r="Z74" i="1"/>
  <c r="Z75" i="1"/>
  <c r="Z76" i="1"/>
  <c r="Z78" i="1"/>
  <c r="Z79" i="1"/>
  <c r="Z80" i="1"/>
  <c r="Z81" i="1"/>
  <c r="Z83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AB4" i="1"/>
  <c r="AB6" i="1"/>
  <c r="AB7" i="1"/>
  <c r="AB15" i="1"/>
  <c r="AB9" i="1"/>
  <c r="AB16" i="1"/>
  <c r="AB17" i="1"/>
  <c r="AB30" i="1"/>
  <c r="AB18" i="1"/>
  <c r="AB20" i="1"/>
  <c r="AB21" i="1"/>
  <c r="AB22" i="1"/>
  <c r="AB23" i="1"/>
  <c r="AB24" i="1"/>
  <c r="AB25" i="1"/>
  <c r="AB28" i="1"/>
  <c r="AB44" i="1"/>
  <c r="AB31" i="1"/>
  <c r="AB32" i="1"/>
  <c r="AB33" i="1"/>
  <c r="AB34" i="1"/>
  <c r="AB36" i="1"/>
  <c r="AB37" i="1"/>
  <c r="AB38" i="1"/>
  <c r="AB39" i="1"/>
  <c r="AB40" i="1"/>
  <c r="AB41" i="1"/>
  <c r="AB43" i="1"/>
  <c r="AB45" i="1"/>
  <c r="AB46" i="1"/>
  <c r="AB49" i="1"/>
  <c r="AB50" i="1"/>
  <c r="AB51" i="1"/>
  <c r="AB52" i="1"/>
  <c r="AB53" i="1"/>
  <c r="AB56" i="1"/>
  <c r="AB54" i="1"/>
  <c r="AB57" i="1"/>
  <c r="AB10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1" i="1"/>
  <c r="AB72" i="1"/>
  <c r="AB73" i="1"/>
  <c r="AB74" i="1"/>
  <c r="AB75" i="1"/>
  <c r="AB76" i="1"/>
  <c r="AB78" i="1"/>
  <c r="AB79" i="1"/>
  <c r="AB80" i="1"/>
  <c r="AB81" i="1"/>
  <c r="AB83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C4" i="1"/>
  <c r="AC6" i="1"/>
  <c r="AC7" i="1"/>
  <c r="AC15" i="1"/>
  <c r="AC9" i="1"/>
  <c r="AC16" i="1"/>
  <c r="AC17" i="1"/>
  <c r="AC30" i="1"/>
  <c r="AC18" i="1"/>
  <c r="AC20" i="1"/>
  <c r="AC21" i="1"/>
  <c r="AC22" i="1"/>
  <c r="AC23" i="1"/>
  <c r="AC24" i="1"/>
  <c r="AC25" i="1"/>
  <c r="AC28" i="1"/>
  <c r="AC44" i="1"/>
  <c r="AC31" i="1"/>
  <c r="AC32" i="1"/>
  <c r="AC33" i="1"/>
  <c r="AC34" i="1"/>
  <c r="AC36" i="1"/>
  <c r="AC37" i="1"/>
  <c r="AC38" i="1"/>
  <c r="AC39" i="1"/>
  <c r="AC40" i="1"/>
  <c r="AC41" i="1"/>
  <c r="AC43" i="1"/>
  <c r="AC45" i="1"/>
  <c r="AC46" i="1"/>
  <c r="AC49" i="1"/>
  <c r="AC50" i="1"/>
  <c r="AC51" i="1"/>
  <c r="AC52" i="1"/>
  <c r="AC53" i="1"/>
  <c r="AC56" i="1"/>
  <c r="AC54" i="1"/>
  <c r="AC57" i="1"/>
  <c r="AC10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1" i="1"/>
  <c r="AC72" i="1"/>
  <c r="AC73" i="1"/>
  <c r="AC74" i="1"/>
  <c r="AC75" i="1"/>
  <c r="AC76" i="1"/>
  <c r="AC78" i="1"/>
  <c r="AC79" i="1"/>
  <c r="AC80" i="1"/>
  <c r="AC81" i="1"/>
  <c r="AC83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B124" i="1" l="1"/>
  <c r="T9" i="1"/>
  <c r="T16" i="1"/>
  <c r="T17" i="1"/>
  <c r="T30" i="1"/>
  <c r="T18" i="1"/>
  <c r="T20" i="1"/>
  <c r="T21" i="1"/>
  <c r="T22" i="1"/>
  <c r="T23" i="1"/>
  <c r="T24" i="1"/>
  <c r="T25" i="1"/>
  <c r="T28" i="1"/>
  <c r="T44" i="1"/>
  <c r="T31" i="1"/>
  <c r="T32" i="1"/>
  <c r="T33" i="1"/>
  <c r="T34" i="1"/>
  <c r="T36" i="1"/>
  <c r="T37" i="1"/>
  <c r="T38" i="1"/>
  <c r="T39" i="1"/>
  <c r="T40" i="1"/>
  <c r="T41" i="1"/>
  <c r="T43" i="1"/>
  <c r="T45" i="1"/>
  <c r="T46" i="1"/>
  <c r="T49" i="1"/>
  <c r="T50" i="1"/>
  <c r="T51" i="1"/>
  <c r="T52" i="1"/>
  <c r="T53" i="1"/>
  <c r="T56" i="1"/>
  <c r="T54" i="1"/>
  <c r="T57" i="1"/>
  <c r="T10" i="1"/>
  <c r="T58" i="1"/>
  <c r="T59" i="1"/>
  <c r="T60" i="1"/>
  <c r="T61" i="1"/>
  <c r="T62" i="1"/>
  <c r="T63" i="1"/>
  <c r="T64" i="1"/>
  <c r="T65" i="1"/>
  <c r="T66" i="1"/>
  <c r="T67" i="1"/>
  <c r="T68" i="1"/>
  <c r="T69" i="1"/>
  <c r="T71" i="1"/>
  <c r="T72" i="1"/>
  <c r="T73" i="1"/>
  <c r="T74" i="1"/>
  <c r="T75" i="1"/>
  <c r="T76" i="1"/>
  <c r="T78" i="1"/>
  <c r="T79" i="1"/>
  <c r="T80" i="1"/>
  <c r="T81" i="1"/>
  <c r="T83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J124" i="1" l="1"/>
  <c r="Z124" i="1" l="1"/>
</calcChain>
</file>

<file path=xl/sharedStrings.xml><?xml version="1.0" encoding="utf-8"?>
<sst xmlns="http://schemas.openxmlformats.org/spreadsheetml/2006/main" count="436" uniqueCount="243">
  <si>
    <t>February</t>
  </si>
  <si>
    <t>March</t>
  </si>
  <si>
    <t>MONTH</t>
  </si>
  <si>
    <t>SEGMENT</t>
  </si>
  <si>
    <t>SALES OFFER</t>
  </si>
  <si>
    <t>OFFER DESCRIPTION</t>
  </si>
  <si>
    <t>SOCIAL MEDIA</t>
  </si>
  <si>
    <t>MEMBER SITE</t>
  </si>
  <si>
    <t>APP</t>
  </si>
  <si>
    <t>SALES GOAL</t>
  </si>
  <si>
    <t>SALES ACTUAL</t>
  </si>
  <si>
    <t>SALES CONVERSION</t>
  </si>
  <si>
    <t>AD ROI</t>
  </si>
  <si>
    <t>PPC WEBSITE</t>
  </si>
  <si>
    <t>DIRECT MAIL</t>
  </si>
  <si>
    <t>OTHER</t>
  </si>
  <si>
    <t>CAMPAIGN COSTS</t>
  </si>
  <si>
    <t>Row Labels</t>
  </si>
  <si>
    <t>Grand Total</t>
  </si>
  <si>
    <t>START DATE</t>
  </si>
  <si>
    <t>END DATE</t>
  </si>
  <si>
    <t>URL Tracker</t>
  </si>
  <si>
    <t>SALES REVENUE ACTUAL</t>
  </si>
  <si>
    <t>PRINT AD</t>
  </si>
  <si>
    <t>TIME-BOUND</t>
  </si>
  <si>
    <t>AUDIENCE</t>
  </si>
  <si>
    <t>PROMOTIONS &amp; PROGRAMMING</t>
  </si>
  <si>
    <t>MARKETING CHANNELS</t>
  </si>
  <si>
    <t>MEASUREMENT</t>
  </si>
  <si>
    <t>Campaign Planner Performance Dashboard</t>
  </si>
  <si>
    <t>TYPE</t>
  </si>
  <si>
    <t>Month</t>
  </si>
  <si>
    <t>Sales Revenue</t>
  </si>
  <si>
    <t>Campaign Cost</t>
  </si>
  <si>
    <t>Sales Campaign</t>
  </si>
  <si>
    <t>Return on Investment</t>
  </si>
  <si>
    <t>Count of SALES OFFER</t>
  </si>
  <si>
    <t>Count of SEGMENT</t>
  </si>
  <si>
    <t xml:space="preserve"> SIGNAGE</t>
  </si>
  <si>
    <t xml:space="preserve">EMAIL </t>
  </si>
  <si>
    <t>TROON CHANNELS</t>
  </si>
  <si>
    <t xml:space="preserve">Add URL Links to your Club Calendars for quick reference or copy and paste calendar in </t>
  </si>
  <si>
    <t>If not applicable, simply hide the tab</t>
  </si>
  <si>
    <t>New Membership</t>
  </si>
  <si>
    <t>IMPRESSIONS</t>
  </si>
  <si>
    <t>LINK CLICKS</t>
  </si>
  <si>
    <t>SUBMITTED FORMS</t>
  </si>
  <si>
    <t>Organic</t>
  </si>
  <si>
    <t>(blank)</t>
  </si>
  <si>
    <t>CLICK RATE</t>
  </si>
  <si>
    <t>Sum of CLICK RATE</t>
  </si>
  <si>
    <t>January</t>
  </si>
  <si>
    <t>Golf</t>
  </si>
  <si>
    <t>F&amp;B</t>
  </si>
  <si>
    <t xml:space="preserve">Golf </t>
  </si>
  <si>
    <t>Valentine's Special</t>
  </si>
  <si>
    <t xml:space="preserve">Troon - Get Into Golf </t>
  </si>
  <si>
    <t>Retail</t>
  </si>
  <si>
    <t>Presidents Day Weekend</t>
  </si>
  <si>
    <t>Spring Forward</t>
  </si>
  <si>
    <t>March / April Drink Specials</t>
  </si>
  <si>
    <t>April</t>
  </si>
  <si>
    <t>May</t>
  </si>
  <si>
    <t>June</t>
  </si>
  <si>
    <t>July</t>
  </si>
  <si>
    <t>Feb Drink Specials</t>
  </si>
  <si>
    <t>"Drink Wine" Day, Margarita Day, Kahlua Day</t>
  </si>
  <si>
    <t>Issued to weekend regular rate golfers, valid for 6 days from date of issue, issue twilight rate based on day and time of tee time when four golfers check-in together</t>
  </si>
  <si>
    <t>See Troon Program details: https://www.troon.com/play-troon-programs/get-into-golf/</t>
  </si>
  <si>
    <t>National Margarita Day</t>
  </si>
  <si>
    <t>Create signature Club Margarita and offer drink special</t>
  </si>
  <si>
    <t>$5 off $15 Merchandise Purchase</t>
  </si>
  <si>
    <t>National Nutrition Month</t>
  </si>
  <si>
    <t>Move twilight up one hour</t>
  </si>
  <si>
    <t>Moscow Mule Day, World Whisky Day, Beer Day Malbec Day</t>
  </si>
  <si>
    <t>Masters Week Sale</t>
  </si>
  <si>
    <t>Apparel and Equipment Sale, $5 Value "Add On" Table</t>
  </si>
  <si>
    <t>Tax Day</t>
  </si>
  <si>
    <t xml:space="preserve">April </t>
  </si>
  <si>
    <t>Earth Day</t>
  </si>
  <si>
    <t>Easter Sunday Special</t>
  </si>
  <si>
    <t>Teacher Appreciation Week</t>
  </si>
  <si>
    <t>Mother's Day Special</t>
  </si>
  <si>
    <t xml:space="preserve">May </t>
  </si>
  <si>
    <t>Women's Health Week</t>
  </si>
  <si>
    <t>TroonFIT package specials after x-time, $10 credit for walking, TroonFit water bottle for walking round</t>
  </si>
  <si>
    <t>Player Development Wednesdays</t>
  </si>
  <si>
    <t>Bring Beginner 2 for 1, Bring Spouse, Adult 1/2 off when you bring junior</t>
  </si>
  <si>
    <t>Armed Forces Day</t>
  </si>
  <si>
    <t>PGA Championship</t>
  </si>
  <si>
    <t>Hot Dog/Burger, Chips &amp; Beer/Soda Bundle</t>
  </si>
  <si>
    <t>Patriot Golf Day</t>
  </si>
  <si>
    <t>Junior Golf Camps / TJC</t>
  </si>
  <si>
    <t>In additon to Junior camp info; add Troon program details; https://www.troon.com/play-troon-programs/troon-junior-club/</t>
  </si>
  <si>
    <t>May/ June Drink Specials</t>
  </si>
  <si>
    <t>Wine Day, Mint Julep Day, Martini Day</t>
  </si>
  <si>
    <t>US Open</t>
  </si>
  <si>
    <t xml:space="preserve">June </t>
  </si>
  <si>
    <t>Men's Health Week</t>
  </si>
  <si>
    <t xml:space="preserve">Father's Day Special </t>
  </si>
  <si>
    <t>Summer Solstice</t>
  </si>
  <si>
    <t>Play unlimited golf all day $XX</t>
  </si>
  <si>
    <t>issued to everyone, valid day of play only</t>
  </si>
  <si>
    <t>4th of July BBQ</t>
  </si>
  <si>
    <t>After Work "Happy Hour" Special</t>
  </si>
  <si>
    <t>Super-Twilight GF &amp; Beer Bundle</t>
  </si>
  <si>
    <t>Beat the Heat "Early Bird" Special</t>
  </si>
  <si>
    <t>July Drink Specials</t>
  </si>
  <si>
    <t>Mojito Day, Daiquiri Day, Tequila Day, Scotch Day</t>
  </si>
  <si>
    <t>August</t>
  </si>
  <si>
    <t>Labor Day BBQ</t>
  </si>
  <si>
    <t>August Drink Specials</t>
  </si>
  <si>
    <t>IPA Day, International Beer Day, Rum Day, Whiskey Sour Day</t>
  </si>
  <si>
    <t>September</t>
  </si>
  <si>
    <t>Prostate Cancer Awareness Month</t>
  </si>
  <si>
    <t>October Fest</t>
  </si>
  <si>
    <t>September/ October Drink Specials</t>
  </si>
  <si>
    <t xml:space="preserve">Beer Lover's Day, Drink a Beer Day, Mulled Cider Day, Red Wine Day </t>
  </si>
  <si>
    <t>October</t>
  </si>
  <si>
    <t>Breast Cancer Awareness Month</t>
  </si>
  <si>
    <t>Dine &amp; Drive Special</t>
  </si>
  <si>
    <t>November</t>
  </si>
  <si>
    <t>Fall Back Twilight</t>
  </si>
  <si>
    <t>move twilight back one hour</t>
  </si>
  <si>
    <t>Veterans Day</t>
  </si>
  <si>
    <t>Thanksgiving</t>
  </si>
  <si>
    <t>Cyber Monday Special</t>
  </si>
  <si>
    <t>Toys Fore Golf  - Toys Drive</t>
  </si>
  <si>
    <t>December</t>
  </si>
  <si>
    <t>Gift Card Specials</t>
  </si>
  <si>
    <t>Buy $100 gift card, receive promo gift card for $10 / $200, receive $25 promo gift card</t>
  </si>
  <si>
    <t>12 Days of Christmas Sale</t>
  </si>
  <si>
    <t>Feature a different item to promote or bundle a 12 Days of Christmas Golfer Gift Pack</t>
  </si>
  <si>
    <t>Christmas</t>
  </si>
  <si>
    <t>December Specials</t>
  </si>
  <si>
    <t xml:space="preserve">Lager Day, Sangria Day, Champagne Day </t>
  </si>
  <si>
    <t>Promo Code</t>
  </si>
  <si>
    <t xml:space="preserve">First week </t>
  </si>
  <si>
    <t>Its Healthy Weight Week - Get TroonFIT, walk, etc</t>
  </si>
  <si>
    <t>Recommend PlayMore22 Promo Code</t>
  </si>
  <si>
    <t>Promote Healthy Options In Restaurants, Walking Benefits/offers - TroonFIT</t>
  </si>
  <si>
    <t>Play Now thru 1/31  with Promo Code X Include Promo Code</t>
  </si>
  <si>
    <t>Superbowl Sunday SG &amp; F&amp;B Offers</t>
  </si>
  <si>
    <t>You are invited to join us for Valentines Day!</t>
  </si>
  <si>
    <t>Manufactured V-Day Dinner (promote better offer for Cardholders)</t>
  </si>
  <si>
    <t>Last Chance To RSVP for V-Day Dinner</t>
  </si>
  <si>
    <t xml:space="preserve">You Are Invited To The St Pattys Shootout </t>
  </si>
  <si>
    <t>Golf &amp; Irished Themed Manufactured Event (X price Y for Cardholders)</t>
  </si>
  <si>
    <t>Aka Super Bowl (but SB is Trademarked)GF, Cart &amp; Range Bundle - AM Double Tee</t>
  </si>
  <si>
    <t xml:space="preserve">Golf Madness Special </t>
  </si>
  <si>
    <t>March Madness is Trademarked but create promo</t>
  </si>
  <si>
    <t>Masters is Trademarked. Ideas: Par 3 Shootout on Wed, Augusta-like F&amp;B Specials</t>
  </si>
  <si>
    <t>Golf + F&amp;B</t>
  </si>
  <si>
    <t>Awareness Emails OR "Play for a Benjamin"</t>
  </si>
  <si>
    <t xml:space="preserve">BOGO Green Fees All Day (Cart not included) OR Online Promo Code </t>
  </si>
  <si>
    <t>April is Autism Awareness Month</t>
  </si>
  <si>
    <t>Promote Ohana Values/Rates/Offerings See Program Details; https://www.troon.com/play-troon-programs/troon-family-golf/</t>
  </si>
  <si>
    <t>Blue Flags on 9 &amp; 18 all month</t>
  </si>
  <si>
    <t>Play For Pink</t>
  </si>
  <si>
    <t>Play Weekdays after X &amp; $Y will be Donated to Play For Pink/Breast Cancer Research Foundation</t>
  </si>
  <si>
    <t>Play More Golf - Purchase the Troon Card</t>
  </si>
  <si>
    <t>Purchase now, Start Using 11/1 &amp; Get 14 Months of savings!</t>
  </si>
  <si>
    <t xml:space="preserve">Play Yellow </t>
  </si>
  <si>
    <t xml:space="preserve">Play after 10am and we will donate $10 to Patriot Golf Day See Troon info: https://www.troon.com/play-troon-programs/troons-troops/ </t>
  </si>
  <si>
    <t>Memorial Day Message + BBQ</t>
  </si>
  <si>
    <t>Thank You For All Who Have Served and Fought For Our Freedom + Memorial Day Bundle: Golf + Hot Dog/Burger, Chips &amp; Beer/Soda Bundle</t>
  </si>
  <si>
    <t xml:space="preserve">Use Promo CodeFall10 &amp; Get $10 Off </t>
  </si>
  <si>
    <t xml:space="preserve">Thank you Veterans! Veterans Play for X (Y if Cardholder) </t>
  </si>
  <si>
    <t>Play in The Drumstick</t>
  </si>
  <si>
    <t xml:space="preserve">Create AM Tday SG </t>
  </si>
  <si>
    <t xml:space="preserve">Retail </t>
  </si>
  <si>
    <t>Black Friday</t>
  </si>
  <si>
    <t>General Holiday Message/Card OR "Last Minute Gift Ideas</t>
  </si>
  <si>
    <t xml:space="preserve">Make Your New Years Resolution To Play More Golf! </t>
  </si>
  <si>
    <t>FY 2022</t>
  </si>
  <si>
    <t>New Year's Resolution: Play Kapalua</t>
  </si>
  <si>
    <t>CTA to Book Online</t>
  </si>
  <si>
    <t>Book Online at GolfatKapalua.com + Package CTA</t>
  </si>
  <si>
    <t>Play In Our Super Scramble on The Bay 2/13</t>
  </si>
  <si>
    <t>Give The Gift of Kapalua for Valentines Day</t>
  </si>
  <si>
    <t>The Big Game Sunday Scramble On The Bay</t>
  </si>
  <si>
    <t>XYZ Retail Offering</t>
  </si>
  <si>
    <t>Offer healthly menu and dining option in dining outlet and on-course, promote walking on Bay</t>
  </si>
  <si>
    <t>Spring Fashion Forward From GolfatKapalua</t>
  </si>
  <si>
    <t>Retail focus on Spring Fashion Items</t>
  </si>
  <si>
    <t>Play The Bay Weekdays in April and $X to be Donated To Els For Autism</t>
  </si>
  <si>
    <t>Spring into Great Golf at Kapalua</t>
  </si>
  <si>
    <t>Multi Round Package + TGV Package Plug</t>
  </si>
  <si>
    <t>Enjoy Augusta Week at Kapalua</t>
  </si>
  <si>
    <t>Use Promo Code Tax and save $10 (or Tax %) off All Week on Bay</t>
  </si>
  <si>
    <t>Promotion of Weekly Clinics + Instructional Offers</t>
  </si>
  <si>
    <t>Mom's Play Free on Mothers Day on Bay (cart not included)</t>
  </si>
  <si>
    <t>Special offering for Veterans + Plug of Patriot Card</t>
  </si>
  <si>
    <t>Make 2022 The Year you Experince Kapalua</t>
  </si>
  <si>
    <t>Its Kapalua Player Development Month</t>
  </si>
  <si>
    <t>Book Your Summer Golf Vacation To Kapalua</t>
  </si>
  <si>
    <t>Its Kapalua Womens Golf Month</t>
  </si>
  <si>
    <t>Its Women's Golf Day at Kapalua</t>
  </si>
  <si>
    <t>Promotion of Women's Golf Day Clinic + Bay Golf Event</t>
  </si>
  <si>
    <t>TroonFIT package specials after x-time, X credit for walking, TroonFit water bottle for walking round</t>
  </si>
  <si>
    <t>Dad’s play X or similar All Dad’s get a value add items, course decision ($10 value)</t>
  </si>
  <si>
    <t>Use Promo Code Dad and Get X</t>
  </si>
  <si>
    <t>Long Days = More Golf at Kapalua</t>
  </si>
  <si>
    <t>Its Kapalua Ohana  Golf Month</t>
  </si>
  <si>
    <t>Use promo code Women and get X off online shop ; See Troon program details: https://www.troon.com/play-troon-programs/womens-golf-month/</t>
  </si>
  <si>
    <t>Play Weekdays on Bay after X &amp; $Y will be Donated to Childrens Miracle Network / Play Yellow with Jack Nicklaus</t>
  </si>
  <si>
    <t>Pink Flag on 9 &amp; 18 all month + PlayForePink Event / Fundraiser</t>
  </si>
  <si>
    <t>Troon Rewards Tuesdays in April &amp; May</t>
  </si>
  <si>
    <t>Play The Bay and TR members get a $10 Online Shop voucher every Tues</t>
  </si>
  <si>
    <t>50% off twilight green fees &amp; X off Online Shop that day only- Use Teacher10</t>
  </si>
  <si>
    <t>Back To School Shopping - Kapalua Style</t>
  </si>
  <si>
    <t>Promo Code for purchases in Aug/Sept</t>
  </si>
  <si>
    <t>Now it The Time To Vacation at Kapalua</t>
  </si>
  <si>
    <t xml:space="preserve">$XX walking rate during late horus </t>
  </si>
  <si>
    <t xml:space="preserve">Feature Best of Maui TGV Package </t>
  </si>
  <si>
    <t>Multi Round Package + TGV Package Plug + Book Online Golf Only CTA</t>
  </si>
  <si>
    <t xml:space="preserve">Kapalua Ohana Golf </t>
  </si>
  <si>
    <t>Kids play Free with Paying Adult after 3pm</t>
  </si>
  <si>
    <t>October Fest Scramble with Local Beer Tasting Stations (on Bay) Date TBD</t>
  </si>
  <si>
    <t xml:space="preserve">Fall Into Great Kapalua Golf </t>
  </si>
  <si>
    <t>Book Online + Book a Best of Maui or Maui Golf Around TGV Package</t>
  </si>
  <si>
    <t>Troon Rewards Tuesdays in September &amp; Oct</t>
  </si>
  <si>
    <t>Tee It Up On The Bay This Fall</t>
  </si>
  <si>
    <t xml:space="preserve">Fall Fashion Forward </t>
  </si>
  <si>
    <t>Feature Fall Styles - Use Promo Code Fall10 for X</t>
  </si>
  <si>
    <t>GF, Cart, and Dinner at Plantation House</t>
  </si>
  <si>
    <t>Scary Good Golf at Kapalua</t>
  </si>
  <si>
    <t>GolfatKapalua OnLine Sale Special all Thanksgiving Weekend</t>
  </si>
  <si>
    <t>Give The Gift of  Kapalua</t>
  </si>
  <si>
    <t>Promote Golf Gift Cards + Shop</t>
  </si>
  <si>
    <t>Stocking Stuffers For The Kapalua Lover</t>
  </si>
  <si>
    <t>Highlight items under $50</t>
  </si>
  <si>
    <t>Happy Holidays from Kapalua</t>
  </si>
  <si>
    <t>Last Chance to Play For Pink</t>
  </si>
  <si>
    <t xml:space="preserve">Sentry TOC Champions Are Coming </t>
  </si>
  <si>
    <t>Sentry TOC Info, Field, Volunteer</t>
  </si>
  <si>
    <t xml:space="preserve">GolfatKapalua Online sale    </t>
  </si>
  <si>
    <t>Bring In A New Toy Play for X on Bay (Y if Cardholders)</t>
  </si>
  <si>
    <t>Book Your Winter Golf Vacation to Kapalua</t>
  </si>
  <si>
    <t>Best of Maui TGV Package + Book Online Golfat Kapalua</t>
  </si>
  <si>
    <t>Book a Best of Maui Package + Online Golf CTA</t>
  </si>
  <si>
    <t xml:space="preserve">Bundle Hat &amp; Sleeve of Balls for $XX </t>
  </si>
  <si>
    <t>Make Your Holiday... One at Kapalua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</si>
</sst>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164" formatCode="m/d/yy"/>
    <numFmt numFmtId="165" formatCode="&quot;$&quot;#,##0"/>
    <numFmt numFmtId="166" formatCode="_(&quot;$&quot;* #,##0_);_(&quot;$&quot;* \(#,##0\);_(&quot;$&quot;* &quot;-&quot;??_);_(@_)"/>
    <numFmt numFmtId="167" formatCode="0.0%"/>
    <numFmt numFmtId="168" formatCode="m/d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Calibri"/>
      <scheme val="minor"/>
    </font>
    <font>
      <sz val="1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3B8391"/>
        <bgColor indexed="64"/>
      </patternFill>
    </fill>
    <fill>
      <patternFill patternType="solid">
        <fgColor rgb="FF3B8391"/>
        <bgColor rgb="FF000000"/>
      </patternFill>
    </fill>
    <fill>
      <patternFill patternType="solid">
        <fgColor rgb="FF173339"/>
        <bgColor indexed="64"/>
      </patternFill>
    </fill>
    <fill>
      <patternFill patternType="solid">
        <fgColor rgb="FF173339"/>
        <bgColor rgb="FF000000"/>
      </patternFill>
    </fill>
    <fill>
      <patternFill patternType="solid">
        <fgColor rgb="FF40A29D"/>
        <bgColor indexed="64"/>
      </patternFill>
    </fill>
    <fill>
      <patternFill patternType="solid">
        <fgColor rgb="FF40A29D"/>
        <bgColor rgb="FF000000"/>
      </patternFill>
    </fill>
    <fill>
      <patternFill patternType="solid">
        <fgColor rgb="FF295B6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</cellStyleXfs>
  <cellXfs count="25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0" fontId="3" fillId="0" borderId="0" xfId="0" applyFont="1"/>
    <xf numFmtId="0" fontId="4" fillId="8" borderId="0" xfId="0" applyFont="1" applyFill="1" applyBorder="1" applyAlignment="1">
      <alignment horizontal="center" wrapText="1"/>
    </xf>
    <xf numFmtId="0" fontId="4" fillId="8" borderId="0" xfId="0" applyFont="1" applyFill="1" applyBorder="1" applyAlignment="1">
      <alignment horizontal="center" shrinkToFit="1"/>
    </xf>
    <xf numFmtId="165" fontId="4" fillId="6" borderId="0" xfId="0" applyNumberFormat="1" applyFont="1" applyFill="1" applyBorder="1" applyAlignment="1">
      <alignment horizontal="center" wrapText="1"/>
    </xf>
    <xf numFmtId="0" fontId="4" fillId="6" borderId="0" xfId="0" applyFont="1" applyFill="1" applyBorder="1" applyAlignment="1">
      <alignment horizontal="center" wrapText="1"/>
    </xf>
    <xf numFmtId="0" fontId="4" fillId="1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left"/>
    </xf>
    <xf numFmtId="165" fontId="6" fillId="2" borderId="6" xfId="0" applyNumberFormat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14" fontId="6" fillId="2" borderId="6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/>
    </xf>
    <xf numFmtId="14" fontId="6" fillId="0" borderId="4" xfId="0" applyNumberFormat="1" applyFont="1" applyBorder="1" applyAlignment="1">
      <alignment horizontal="center"/>
    </xf>
    <xf numFmtId="0" fontId="6" fillId="2" borderId="2" xfId="0" applyFont="1" applyFill="1" applyBorder="1" applyAlignment="1">
      <alignment horizontal="left" shrinkToFit="1"/>
    </xf>
    <xf numFmtId="0" fontId="6" fillId="0" borderId="2" xfId="0" applyFont="1" applyBorder="1" applyAlignment="1">
      <alignment horizontal="left" wrapText="1" shrinkToFit="1"/>
    </xf>
    <xf numFmtId="0" fontId="6" fillId="0" borderId="2" xfId="0" applyFont="1" applyBorder="1" applyAlignment="1">
      <alignment horizontal="left" shrinkToFit="1"/>
    </xf>
    <xf numFmtId="165" fontId="6" fillId="2" borderId="2" xfId="0" applyNumberFormat="1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165" fontId="5" fillId="2" borderId="2" xfId="2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14" fontId="6" fillId="2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/>
    </xf>
    <xf numFmtId="4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wrapText="1" shrinkToFit="1"/>
    </xf>
    <xf numFmtId="0" fontId="6" fillId="0" borderId="2" xfId="0" applyFont="1" applyBorder="1" applyAlignment="1"/>
    <xf numFmtId="0" fontId="6" fillId="0" borderId="4" xfId="0" applyFont="1" applyBorder="1" applyAlignment="1">
      <alignment horizontal="center"/>
    </xf>
    <xf numFmtId="0" fontId="5" fillId="0" borderId="2" xfId="1" applyFont="1" applyBorder="1" applyAlignment="1">
      <alignment vertical="center" shrinkToFit="1"/>
    </xf>
    <xf numFmtId="164" fontId="6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5" fontId="5" fillId="4" borderId="2" xfId="0" applyNumberFormat="1" applyFont="1" applyFill="1" applyBorder="1" applyAlignment="1">
      <alignment horizontal="center"/>
    </xf>
    <xf numFmtId="14" fontId="6" fillId="0" borderId="2" xfId="1" applyNumberFormat="1" applyFont="1" applyFill="1" applyBorder="1" applyAlignment="1">
      <alignment horizontal="center"/>
    </xf>
    <xf numFmtId="14" fontId="6" fillId="0" borderId="2" xfId="1" applyNumberFormat="1" applyFont="1" applyBorder="1" applyAlignment="1"/>
    <xf numFmtId="14" fontId="7" fillId="0" borderId="2" xfId="1" applyNumberFormat="1" applyFont="1" applyBorder="1" applyAlignment="1">
      <alignment horizontal="left" shrinkToFit="1"/>
    </xf>
    <xf numFmtId="0" fontId="6" fillId="0" borderId="2" xfId="1" applyFont="1" applyBorder="1" applyAlignment="1">
      <alignment vertical="center" wrapText="1" shrinkToFit="1"/>
    </xf>
    <xf numFmtId="0" fontId="6" fillId="0" borderId="2" xfId="1" applyFont="1" applyBorder="1" applyAlignment="1">
      <alignment vertical="center" shrinkToFit="1"/>
    </xf>
    <xf numFmtId="0" fontId="5" fillId="3" borderId="2" xfId="0" applyFont="1" applyFill="1" applyBorder="1" applyAlignment="1">
      <alignment horizontal="left" shrinkToFit="1"/>
    </xf>
    <xf numFmtId="0" fontId="6" fillId="0" borderId="3" xfId="0" applyFont="1" applyBorder="1" applyAlignment="1">
      <alignment horizontal="center"/>
    </xf>
    <xf numFmtId="14" fontId="6" fillId="0" borderId="1" xfId="1" applyNumberFormat="1" applyFont="1" applyFill="1" applyBorder="1" applyAlignment="1">
      <alignment horizontal="center"/>
    </xf>
    <xf numFmtId="14" fontId="6" fillId="0" borderId="1" xfId="1" applyNumberFormat="1" applyFont="1" applyBorder="1" applyAlignment="1"/>
    <xf numFmtId="14" fontId="7" fillId="0" borderId="1" xfId="1" applyNumberFormat="1" applyFont="1" applyBorder="1" applyAlignment="1">
      <alignment horizontal="left" shrinkToFit="1"/>
    </xf>
    <xf numFmtId="0" fontId="6" fillId="0" borderId="1" xfId="1" applyFont="1" applyBorder="1" applyAlignment="1">
      <alignment vertical="center" wrapText="1" shrinkToFit="1"/>
    </xf>
    <xf numFmtId="0" fontId="6" fillId="0" borderId="1" xfId="1" applyFont="1" applyBorder="1" applyAlignment="1">
      <alignment vertical="center" shrinkToFit="1"/>
    </xf>
    <xf numFmtId="165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44" fontId="6" fillId="0" borderId="1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7" borderId="0" xfId="0" applyFont="1" applyFill="1" applyBorder="1"/>
    <xf numFmtId="0" fontId="8" fillId="7" borderId="0" xfId="0" applyFont="1" applyFill="1" applyBorder="1" applyAlignment="1"/>
    <xf numFmtId="0" fontId="9" fillId="0" borderId="0" xfId="0" applyFont="1"/>
    <xf numFmtId="0" fontId="4" fillId="7" borderId="0" xfId="0" applyFont="1" applyFill="1" applyBorder="1"/>
    <xf numFmtId="0" fontId="4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165" fontId="9" fillId="0" borderId="0" xfId="0" applyNumberFormat="1" applyFont="1" applyAlignment="1">
      <alignment horizontal="center"/>
    </xf>
    <xf numFmtId="0" fontId="0" fillId="0" borderId="0" xfId="0" applyNumberFormat="1"/>
    <xf numFmtId="166" fontId="0" fillId="0" borderId="0" xfId="0" applyNumberFormat="1"/>
    <xf numFmtId="9" fontId="0" fillId="0" borderId="0" xfId="0" applyNumberFormat="1"/>
    <xf numFmtId="0" fontId="0" fillId="0" borderId="0" xfId="0" applyAlignment="1">
      <alignment horizontal="center" wrapText="1"/>
    </xf>
    <xf numFmtId="0" fontId="12" fillId="0" borderId="0" xfId="0" applyFont="1"/>
    <xf numFmtId="9" fontId="6" fillId="13" borderId="6" xfId="3" applyFont="1" applyFill="1" applyBorder="1" applyAlignment="1">
      <alignment horizontal="center"/>
    </xf>
    <xf numFmtId="9" fontId="6" fillId="13" borderId="2" xfId="3" applyFont="1" applyFill="1" applyBorder="1" applyAlignment="1">
      <alignment horizontal="center"/>
    </xf>
    <xf numFmtId="9" fontId="6" fillId="13" borderId="1" xfId="3" applyFont="1" applyFill="1" applyBorder="1" applyAlignment="1">
      <alignment horizontal="center"/>
    </xf>
    <xf numFmtId="44" fontId="6" fillId="13" borderId="7" xfId="2" applyNumberFormat="1" applyFont="1" applyFill="1" applyBorder="1" applyAlignment="1">
      <alignment horizontal="right"/>
    </xf>
    <xf numFmtId="9" fontId="6" fillId="13" borderId="7" xfId="0" applyNumberFormat="1" applyFont="1" applyFill="1" applyBorder="1" applyAlignment="1">
      <alignment horizontal="center"/>
    </xf>
    <xf numFmtId="44" fontId="6" fillId="13" borderId="5" xfId="2" applyNumberFormat="1" applyFont="1" applyFill="1" applyBorder="1" applyAlignment="1">
      <alignment horizontal="right"/>
    </xf>
    <xf numFmtId="9" fontId="6" fillId="13" borderId="5" xfId="0" applyNumberFormat="1" applyFont="1" applyFill="1" applyBorder="1" applyAlignment="1">
      <alignment horizontal="center"/>
    </xf>
    <xf numFmtId="9" fontId="6" fillId="13" borderId="5" xfId="3" applyFont="1" applyFill="1" applyBorder="1" applyAlignment="1">
      <alignment horizontal="center"/>
    </xf>
    <xf numFmtId="44" fontId="6" fillId="13" borderId="8" xfId="2" applyNumberFormat="1" applyFont="1" applyFill="1" applyBorder="1" applyAlignment="1">
      <alignment horizontal="right"/>
    </xf>
    <xf numFmtId="9" fontId="6" fillId="13" borderId="8" xfId="0" applyNumberFormat="1" applyFont="1" applyFill="1" applyBorder="1" applyAlignment="1">
      <alignment horizontal="center"/>
    </xf>
    <xf numFmtId="44" fontId="6" fillId="13" borderId="5" xfId="0" applyNumberFormat="1" applyFont="1" applyFill="1" applyBorder="1" applyAlignment="1">
      <alignment horizontal="right"/>
    </xf>
    <xf numFmtId="9" fontId="0" fillId="0" borderId="0" xfId="3" applyFont="1"/>
    <xf numFmtId="9" fontId="4" fillId="6" borderId="0" xfId="3" applyFont="1" applyFill="1" applyBorder="1" applyAlignment="1">
      <alignment horizontal="center" wrapText="1"/>
    </xf>
    <xf numFmtId="9" fontId="6" fillId="2" borderId="6" xfId="3" applyFont="1" applyFill="1" applyBorder="1" applyAlignment="1">
      <alignment horizontal="center"/>
    </xf>
    <xf numFmtId="9" fontId="9" fillId="0" borderId="0" xfId="3" applyFont="1" applyAlignment="1">
      <alignment horizontal="center"/>
    </xf>
    <xf numFmtId="167" fontId="0" fillId="0" borderId="0" xfId="0" applyNumberFormat="1"/>
    <xf numFmtId="165" fontId="6" fillId="2" borderId="2" xfId="2" applyNumberFormat="1" applyFont="1" applyFill="1" applyBorder="1" applyAlignment="1">
      <alignment horizontal="center"/>
    </xf>
    <xf numFmtId="165" fontId="6" fillId="2" borderId="6" xfId="2" applyNumberFormat="1" applyFont="1" applyFill="1" applyBorder="1" applyAlignment="1">
      <alignment horizontal="center"/>
    </xf>
    <xf numFmtId="0" fontId="6" fillId="0" borderId="6" xfId="4" applyFont="1" applyBorder="1" applyAlignment="1">
      <alignment horizontal="left" shrinkToFit="1"/>
    </xf>
    <xf numFmtId="165" fontId="5" fillId="2" borderId="6" xfId="0" applyNumberFormat="1" applyFont="1" applyFill="1" applyBorder="1" applyAlignment="1">
      <alignment horizontal="center"/>
    </xf>
    <xf numFmtId="44" fontId="6" fillId="0" borderId="6" xfId="0" applyNumberFormat="1" applyFont="1" applyFill="1" applyBorder="1" applyAlignment="1">
      <alignment horizontal="center"/>
    </xf>
    <xf numFmtId="0" fontId="6" fillId="0" borderId="2" xfId="4" applyFont="1" applyBorder="1" applyAlignment="1">
      <alignment horizontal="left" shrinkToFit="1"/>
    </xf>
    <xf numFmtId="0" fontId="5" fillId="0" borderId="2" xfId="4" applyFont="1" applyBorder="1" applyAlignment="1">
      <alignment shrinkToFit="1"/>
    </xf>
    <xf numFmtId="0" fontId="6" fillId="2" borderId="2" xfId="4" applyFont="1" applyFill="1" applyBorder="1" applyAlignment="1">
      <alignment horizontal="left" shrinkToFit="1"/>
    </xf>
    <xf numFmtId="0" fontId="15" fillId="0" borderId="2" xfId="4" applyFont="1" applyBorder="1" applyAlignment="1">
      <alignment horizontal="left"/>
    </xf>
    <xf numFmtId="14" fontId="15" fillId="0" borderId="2" xfId="4" applyNumberFormat="1" applyFont="1" applyBorder="1" applyAlignment="1">
      <alignment horizontal="left"/>
    </xf>
    <xf numFmtId="0" fontId="15" fillId="0" borderId="2" xfId="4" applyFont="1" applyBorder="1" applyAlignment="1">
      <alignment horizontal="left" shrinkToFit="1"/>
    </xf>
    <xf numFmtId="14" fontId="15" fillId="0" borderId="2" xfId="4" applyNumberFormat="1" applyFont="1" applyBorder="1" applyAlignment="1">
      <alignment horizontal="left" shrinkToFit="1"/>
    </xf>
    <xf numFmtId="0" fontId="15" fillId="13" borderId="2" xfId="4" applyFont="1" applyFill="1" applyBorder="1" applyAlignment="1">
      <alignment horizontal="left" shrinkToFit="1"/>
    </xf>
    <xf numFmtId="9" fontId="6" fillId="13" borderId="2" xfId="3" applyNumberFormat="1" applyFont="1" applyFill="1" applyBorder="1" applyAlignment="1">
      <alignment horizontal="center"/>
    </xf>
    <xf numFmtId="165" fontId="14" fillId="2" borderId="2" xfId="0" applyNumberFormat="1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9" fontId="14" fillId="2" borderId="1" xfId="3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0" fontId="14" fillId="0" borderId="2" xfId="4" applyFont="1" applyBorder="1" applyAlignment="1">
      <alignment horizontal="left" shrinkToFit="1"/>
    </xf>
    <xf numFmtId="0" fontId="14" fillId="0" borderId="2" xfId="4" applyFont="1" applyBorder="1" applyAlignment="1">
      <alignment horizontal="left" wrapText="1" shrinkToFit="1"/>
    </xf>
    <xf numFmtId="165" fontId="14" fillId="2" borderId="2" xfId="2" applyNumberFormat="1" applyFont="1" applyFill="1" applyBorder="1" applyAlignment="1">
      <alignment horizontal="center"/>
    </xf>
    <xf numFmtId="14" fontId="14" fillId="2" borderId="2" xfId="0" applyNumberFormat="1" applyFont="1" applyFill="1" applyBorder="1" applyAlignment="1">
      <alignment horizontal="center"/>
    </xf>
    <xf numFmtId="9" fontId="6" fillId="13" borderId="6" xfId="3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shrinkToFit="1"/>
    </xf>
    <xf numFmtId="0" fontId="14" fillId="0" borderId="2" xfId="0" applyFont="1" applyBorder="1" applyAlignment="1">
      <alignment horizontal="left" wrapText="1" shrinkToFit="1"/>
    </xf>
    <xf numFmtId="0" fontId="14" fillId="2" borderId="2" xfId="0" applyFont="1" applyFill="1" applyBorder="1" applyAlignment="1">
      <alignment horizontal="left" wrapText="1" shrinkToFit="1"/>
    </xf>
    <xf numFmtId="9" fontId="6" fillId="2" borderId="1" xfId="3" applyFont="1" applyFill="1" applyBorder="1" applyAlignment="1">
      <alignment horizontal="center"/>
    </xf>
    <xf numFmtId="14" fontId="6" fillId="0" borderId="3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Border="1" applyAlignment="1"/>
    <xf numFmtId="0" fontId="6" fillId="0" borderId="1" xfId="0" applyFont="1" applyBorder="1" applyAlignment="1">
      <alignment horizontal="left" shrinkToFit="1"/>
    </xf>
    <xf numFmtId="0" fontId="6" fillId="0" borderId="1" xfId="0" applyFont="1" applyBorder="1" applyAlignment="1">
      <alignment horizontal="left" wrapText="1" shrinkToFit="1"/>
    </xf>
    <xf numFmtId="9" fontId="6" fillId="2" borderId="1" xfId="0" applyNumberFormat="1" applyFont="1" applyFill="1" applyBorder="1" applyAlignment="1">
      <alignment horizontal="center"/>
    </xf>
    <xf numFmtId="44" fontId="6" fillId="2" borderId="1" xfId="0" applyNumberFormat="1" applyFont="1" applyFill="1" applyBorder="1" applyAlignment="1">
      <alignment horizontal="center"/>
    </xf>
    <xf numFmtId="44" fontId="6" fillId="2" borderId="8" xfId="0" applyNumberFormat="1" applyFont="1" applyFill="1" applyBorder="1" applyAlignment="1">
      <alignment horizontal="right"/>
    </xf>
    <xf numFmtId="9" fontId="6" fillId="2" borderId="9" xfId="0" applyNumberFormat="1" applyFont="1" applyFill="1" applyBorder="1" applyAlignment="1">
      <alignment horizontal="center"/>
    </xf>
    <xf numFmtId="0" fontId="6" fillId="0" borderId="2" xfId="1" applyFont="1" applyBorder="1" applyAlignment="1">
      <alignment horizontal="left" shrinkToFit="1"/>
    </xf>
    <xf numFmtId="0" fontId="6" fillId="3" borderId="2" xfId="0" applyFont="1" applyFill="1" applyBorder="1" applyAlignment="1">
      <alignment horizontal="left" shrinkToFit="1"/>
    </xf>
    <xf numFmtId="14" fontId="15" fillId="0" borderId="10" xfId="4" applyNumberFormat="1" applyFont="1" applyBorder="1" applyAlignment="1">
      <alignment horizontal="left"/>
    </xf>
    <xf numFmtId="14" fontId="15" fillId="0" borderId="6" xfId="0" applyNumberFormat="1" applyFont="1" applyFill="1" applyBorder="1" applyAlignment="1">
      <alignment horizontal="center"/>
    </xf>
    <xf numFmtId="14" fontId="15" fillId="0" borderId="4" xfId="4" applyNumberFormat="1" applyFont="1" applyBorder="1" applyAlignment="1">
      <alignment horizontal="center"/>
    </xf>
    <xf numFmtId="14" fontId="15" fillId="0" borderId="2" xfId="0" applyNumberFormat="1" applyFont="1" applyFill="1" applyBorder="1" applyAlignment="1">
      <alignment horizontal="center"/>
    </xf>
    <xf numFmtId="14" fontId="15" fillId="2" borderId="10" xfId="0" applyNumberFormat="1" applyFont="1" applyFill="1" applyBorder="1" applyAlignment="1">
      <alignment horizontal="left"/>
    </xf>
    <xf numFmtId="14" fontId="15" fillId="0" borderId="4" xfId="0" applyNumberFormat="1" applyFont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14" fontId="15" fillId="0" borderId="10" xfId="0" applyNumberFormat="1" applyFont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14" fontId="15" fillId="2" borderId="4" xfId="0" applyNumberFormat="1" applyFont="1" applyFill="1" applyBorder="1" applyAlignment="1">
      <alignment horizontal="center"/>
    </xf>
    <xf numFmtId="168" fontId="15" fillId="0" borderId="4" xfId="4" applyNumberFormat="1" applyFont="1" applyBorder="1" applyAlignment="1">
      <alignment horizontal="left"/>
    </xf>
    <xf numFmtId="168" fontId="15" fillId="0" borderId="10" xfId="4" applyNumberFormat="1" applyFont="1" applyBorder="1" applyAlignment="1">
      <alignment horizontal="left"/>
    </xf>
    <xf numFmtId="0" fontId="15" fillId="0" borderId="10" xfId="4" applyFont="1" applyBorder="1" applyAlignment="1">
      <alignment horizontal="left"/>
    </xf>
    <xf numFmtId="14" fontId="15" fillId="2" borderId="2" xfId="0" applyNumberFormat="1" applyFont="1" applyFill="1" applyBorder="1" applyAlignment="1">
      <alignment horizontal="left"/>
    </xf>
    <xf numFmtId="164" fontId="15" fillId="0" borderId="2" xfId="0" applyNumberFormat="1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14" fontId="15" fillId="0" borderId="2" xfId="1" applyNumberFormat="1" applyFont="1" applyFill="1" applyBorder="1" applyAlignment="1">
      <alignment horizontal="center"/>
    </xf>
    <xf numFmtId="14" fontId="16" fillId="0" borderId="2" xfId="1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10" fillId="11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14" fontId="14" fillId="0" borderId="4" xfId="4" applyNumberFormat="1" applyFont="1" applyBorder="1" applyAlignment="1">
      <alignment horizontal="center"/>
    </xf>
    <xf numFmtId="14" fontId="14" fillId="0" borderId="2" xfId="0" applyNumberFormat="1" applyFont="1" applyFill="1" applyBorder="1" applyAlignment="1">
      <alignment horizontal="center"/>
    </xf>
    <xf numFmtId="0" fontId="6" fillId="0" borderId="10" xfId="4" applyFont="1" applyBorder="1" applyAlignment="1">
      <alignment horizontal="left" shrinkToFit="1"/>
    </xf>
    <xf numFmtId="0" fontId="14" fillId="0" borderId="4" xfId="4" applyFont="1" applyBorder="1" applyAlignment="1">
      <alignment horizontal="left" wrapText="1" shrinkToFit="1"/>
    </xf>
    <xf numFmtId="0" fontId="6" fillId="0" borderId="4" xfId="4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4" xfId="0" applyFont="1" applyBorder="1" applyAlignment="1">
      <alignment horizontal="left" wrapText="1" shrinkToFit="1"/>
    </xf>
    <xf numFmtId="14" fontId="6" fillId="0" borderId="4" xfId="4" applyNumberFormat="1" applyFont="1" applyBorder="1" applyAlignment="1">
      <alignment horizontal="left" shrinkToFit="1"/>
    </xf>
    <xf numFmtId="0" fontId="15" fillId="0" borderId="6" xfId="4" applyFont="1" applyBorder="1" applyAlignment="1">
      <alignment horizontal="left"/>
    </xf>
    <xf numFmtId="14" fontId="15" fillId="0" borderId="6" xfId="0" applyNumberFormat="1" applyFont="1" applyBorder="1" applyAlignment="1">
      <alignment horizontal="center"/>
    </xf>
    <xf numFmtId="14" fontId="15" fillId="0" borderId="6" xfId="4" applyNumberFormat="1" applyFont="1" applyBorder="1" applyAlignment="1">
      <alignment horizontal="left"/>
    </xf>
    <xf numFmtId="0" fontId="15" fillId="0" borderId="6" xfId="4" applyFont="1" applyBorder="1" applyAlignment="1">
      <alignment horizontal="left" shrinkToFit="1"/>
    </xf>
    <xf numFmtId="0" fontId="15" fillId="0" borderId="11" xfId="4" applyFont="1" applyBorder="1" applyAlignment="1">
      <alignment horizontal="left"/>
    </xf>
    <xf numFmtId="14" fontId="15" fillId="0" borderId="12" xfId="4" applyNumberFormat="1" applyFont="1" applyBorder="1" applyAlignment="1">
      <alignment horizontal="left"/>
    </xf>
    <xf numFmtId="14" fontId="15" fillId="0" borderId="13" xfId="0" applyNumberFormat="1" applyFont="1" applyFill="1" applyBorder="1" applyAlignment="1">
      <alignment horizontal="center"/>
    </xf>
    <xf numFmtId="14" fontId="15" fillId="0" borderId="13" xfId="4" applyNumberFormat="1" applyFont="1" applyBorder="1" applyAlignment="1">
      <alignment horizontal="left"/>
    </xf>
    <xf numFmtId="0" fontId="15" fillId="0" borderId="13" xfId="4" applyFont="1" applyBorder="1" applyAlignment="1">
      <alignment horizontal="left" shrinkToFit="1"/>
    </xf>
    <xf numFmtId="0" fontId="17" fillId="0" borderId="14" xfId="0" applyFont="1" applyBorder="1"/>
    <xf numFmtId="0" fontId="15" fillId="0" borderId="15" xfId="4" applyFont="1" applyBorder="1" applyAlignment="1">
      <alignment horizontal="left"/>
    </xf>
    <xf numFmtId="0" fontId="15" fillId="0" borderId="16" xfId="4" applyFont="1" applyBorder="1" applyAlignment="1">
      <alignment horizontal="left" shrinkToFit="1"/>
    </xf>
    <xf numFmtId="0" fontId="15" fillId="0" borderId="16" xfId="4" applyFont="1" applyBorder="1" applyAlignment="1">
      <alignment horizontal="left" wrapText="1" shrinkToFit="1"/>
    </xf>
    <xf numFmtId="0" fontId="15" fillId="0" borderId="17" xfId="4" applyFont="1" applyBorder="1" applyAlignment="1">
      <alignment horizontal="left"/>
    </xf>
    <xf numFmtId="14" fontId="15" fillId="0" borderId="18" xfId="4" applyNumberFormat="1" applyFont="1" applyBorder="1" applyAlignment="1">
      <alignment horizontal="left"/>
    </xf>
    <xf numFmtId="14" fontId="15" fillId="0" borderId="19" xfId="0" applyNumberFormat="1" applyFont="1" applyFill="1" applyBorder="1" applyAlignment="1">
      <alignment horizontal="center"/>
    </xf>
    <xf numFmtId="0" fontId="15" fillId="0" borderId="19" xfId="4" applyFont="1" applyBorder="1" applyAlignment="1">
      <alignment horizontal="left"/>
    </xf>
    <xf numFmtId="14" fontId="15" fillId="0" borderId="19" xfId="4" applyNumberFormat="1" applyFont="1" applyBorder="1" applyAlignment="1">
      <alignment horizontal="left" shrinkToFit="1"/>
    </xf>
    <xf numFmtId="0" fontId="16" fillId="0" borderId="20" xfId="4" applyFont="1" applyBorder="1" applyAlignment="1">
      <alignment shrinkToFit="1"/>
    </xf>
    <xf numFmtId="14" fontId="15" fillId="0" borderId="13" xfId="0" applyNumberFormat="1" applyFont="1" applyBorder="1" applyAlignment="1">
      <alignment horizontal="center"/>
    </xf>
    <xf numFmtId="14" fontId="15" fillId="0" borderId="19" xfId="0" applyNumberFormat="1" applyFont="1" applyBorder="1" applyAlignment="1">
      <alignment horizontal="center"/>
    </xf>
    <xf numFmtId="0" fontId="14" fillId="0" borderId="4" xfId="0" applyFont="1" applyBorder="1" applyAlignment="1">
      <alignment horizontal="left" wrapText="1" shrinkToFit="1"/>
    </xf>
    <xf numFmtId="0" fontId="6" fillId="2" borderId="4" xfId="0" applyFont="1" applyFill="1" applyBorder="1" applyAlignment="1">
      <alignment horizontal="left" shrinkToFit="1"/>
    </xf>
    <xf numFmtId="14" fontId="15" fillId="0" borderId="12" xfId="0" applyNumberFormat="1" applyFont="1" applyBorder="1" applyAlignment="1">
      <alignment horizontal="center"/>
    </xf>
    <xf numFmtId="0" fontId="15" fillId="0" borderId="21" xfId="4" applyFont="1" applyBorder="1" applyAlignment="1">
      <alignment horizontal="left" shrinkToFit="1"/>
    </xf>
    <xf numFmtId="0" fontId="15" fillId="0" borderId="16" xfId="4" applyFont="1" applyBorder="1" applyAlignment="1">
      <alignment wrapText="1" shrinkToFit="1"/>
    </xf>
    <xf numFmtId="14" fontId="15" fillId="2" borderId="22" xfId="0" applyNumberFormat="1" applyFont="1" applyFill="1" applyBorder="1" applyAlignment="1">
      <alignment horizontal="left"/>
    </xf>
    <xf numFmtId="0" fontId="15" fillId="0" borderId="19" xfId="4" applyFont="1" applyBorder="1" applyAlignment="1">
      <alignment horizontal="left" shrinkToFit="1"/>
    </xf>
    <xf numFmtId="0" fontId="15" fillId="0" borderId="20" xfId="4" applyFont="1" applyBorder="1" applyAlignment="1">
      <alignment horizontal="left" shrinkToFit="1"/>
    </xf>
    <xf numFmtId="0" fontId="15" fillId="0" borderId="12" xfId="4" applyFont="1" applyBorder="1" applyAlignment="1">
      <alignment horizontal="left"/>
    </xf>
    <xf numFmtId="0" fontId="15" fillId="0" borderId="13" xfId="4" applyFont="1" applyBorder="1" applyAlignment="1">
      <alignment horizontal="left"/>
    </xf>
    <xf numFmtId="0" fontId="3" fillId="0" borderId="23" xfId="0" applyFont="1" applyBorder="1"/>
    <xf numFmtId="0" fontId="3" fillId="0" borderId="14" xfId="0" applyFont="1" applyBorder="1"/>
    <xf numFmtId="14" fontId="15" fillId="0" borderId="19" xfId="4" applyNumberFormat="1" applyFont="1" applyBorder="1" applyAlignment="1">
      <alignment horizontal="left"/>
    </xf>
    <xf numFmtId="0" fontId="6" fillId="0" borderId="4" xfId="4" applyFont="1" applyBorder="1" applyAlignment="1">
      <alignment horizontal="left" wrapText="1" shrinkToFit="1"/>
    </xf>
    <xf numFmtId="0" fontId="15" fillId="0" borderId="1" xfId="4" applyFont="1" applyBorder="1" applyAlignment="1">
      <alignment horizontal="left"/>
    </xf>
    <xf numFmtId="168" fontId="15" fillId="2" borderId="24" xfId="0" applyNumberFormat="1" applyFont="1" applyFill="1" applyBorder="1" applyAlignment="1">
      <alignment horizontal="left"/>
    </xf>
    <xf numFmtId="14" fontId="15" fillId="0" borderId="1" xfId="0" applyNumberFormat="1" applyFont="1" applyFill="1" applyBorder="1" applyAlignment="1">
      <alignment horizontal="center"/>
    </xf>
    <xf numFmtId="0" fontId="15" fillId="0" borderId="1" xfId="4" applyFont="1" applyBorder="1" applyAlignment="1">
      <alignment horizontal="left" shrinkToFit="1"/>
    </xf>
    <xf numFmtId="14" fontId="15" fillId="0" borderId="1" xfId="0" applyNumberFormat="1" applyFont="1" applyBorder="1" applyAlignment="1">
      <alignment horizontal="center"/>
    </xf>
    <xf numFmtId="0" fontId="17" fillId="0" borderId="16" xfId="0" applyFont="1" applyBorder="1"/>
    <xf numFmtId="0" fontId="15" fillId="13" borderId="16" xfId="4" applyFont="1" applyFill="1" applyBorder="1" applyAlignment="1">
      <alignment horizontal="left" shrinkToFit="1"/>
    </xf>
    <xf numFmtId="0" fontId="14" fillId="2" borderId="4" xfId="0" applyFont="1" applyFill="1" applyBorder="1" applyAlignment="1">
      <alignment horizontal="left" wrapText="1" shrinkToFit="1"/>
    </xf>
    <xf numFmtId="0" fontId="15" fillId="13" borderId="21" xfId="4" applyFont="1" applyFill="1" applyBorder="1" applyAlignment="1">
      <alignment horizontal="left" shrinkToFit="1"/>
    </xf>
    <xf numFmtId="0" fontId="17" fillId="0" borderId="25" xfId="0" applyFont="1" applyBorder="1"/>
    <xf numFmtId="0" fontId="15" fillId="14" borderId="27" xfId="4" applyFont="1" applyFill="1" applyBorder="1" applyAlignment="1">
      <alignment horizontal="left"/>
    </xf>
    <xf numFmtId="14" fontId="15" fillId="14" borderId="28" xfId="0" applyNumberFormat="1" applyFont="1" applyFill="1" applyBorder="1" applyAlignment="1">
      <alignment horizontal="center"/>
    </xf>
    <xf numFmtId="0" fontId="15" fillId="14" borderId="28" xfId="4" applyFont="1" applyFill="1" applyBorder="1" applyAlignment="1">
      <alignment horizontal="left"/>
    </xf>
    <xf numFmtId="0" fontId="15" fillId="14" borderId="28" xfId="4" applyFont="1" applyFill="1" applyBorder="1" applyAlignment="1">
      <alignment horizontal="left" shrinkToFit="1"/>
    </xf>
    <xf numFmtId="0" fontId="15" fillId="14" borderId="29" xfId="4" applyFont="1" applyFill="1" applyBorder="1" applyAlignment="1">
      <alignment horizontal="left" shrinkToFit="1"/>
    </xf>
    <xf numFmtId="0" fontId="15" fillId="0" borderId="30" xfId="4" applyFont="1" applyBorder="1" applyAlignment="1">
      <alignment horizontal="left"/>
    </xf>
    <xf numFmtId="0" fontId="15" fillId="0" borderId="31" xfId="4" applyFont="1" applyBorder="1" applyAlignment="1">
      <alignment horizontal="left"/>
    </xf>
    <xf numFmtId="14" fontId="15" fillId="0" borderId="6" xfId="4" applyNumberFormat="1" applyFont="1" applyBorder="1" applyAlignment="1">
      <alignment horizontal="left" shrinkToFit="1"/>
    </xf>
    <xf numFmtId="0" fontId="15" fillId="0" borderId="32" xfId="4" applyFont="1" applyBorder="1" applyAlignment="1">
      <alignment horizontal="left" shrinkToFit="1"/>
    </xf>
    <xf numFmtId="14" fontId="15" fillId="14" borderId="28" xfId="0" applyNumberFormat="1" applyFont="1" applyFill="1" applyBorder="1" applyAlignment="1">
      <alignment horizontal="left"/>
    </xf>
    <xf numFmtId="14" fontId="15" fillId="14" borderId="28" xfId="4" applyNumberFormat="1" applyFont="1" applyFill="1" applyBorder="1" applyAlignment="1">
      <alignment horizontal="left" shrinkToFit="1"/>
    </xf>
    <xf numFmtId="0" fontId="16" fillId="14" borderId="29" xfId="4" applyFont="1" applyFill="1" applyBorder="1" applyAlignment="1">
      <alignment shrinkToFit="1"/>
    </xf>
    <xf numFmtId="14" fontId="15" fillId="14" borderId="33" xfId="0" applyNumberFormat="1" applyFont="1" applyFill="1" applyBorder="1" applyAlignment="1">
      <alignment horizontal="center"/>
    </xf>
    <xf numFmtId="0" fontId="15" fillId="14" borderId="29" xfId="4" applyFont="1" applyFill="1" applyBorder="1" applyAlignment="1">
      <alignment horizontal="left" wrapText="1" shrinkToFit="1"/>
    </xf>
    <xf numFmtId="14" fontId="15" fillId="0" borderId="26" xfId="4" applyNumberFormat="1" applyFont="1" applyBorder="1" applyAlignment="1">
      <alignment horizontal="left" shrinkToFit="1"/>
    </xf>
    <xf numFmtId="0" fontId="15" fillId="0" borderId="34" xfId="4" applyFont="1" applyBorder="1" applyAlignment="1">
      <alignment horizontal="left" shrinkToFit="1"/>
    </xf>
    <xf numFmtId="0" fontId="15" fillId="0" borderId="10" xfId="0" applyFont="1" applyBorder="1" applyAlignment="1">
      <alignment horizontal="center"/>
    </xf>
    <xf numFmtId="14" fontId="15" fillId="0" borderId="6" xfId="1" applyNumberFormat="1" applyFont="1" applyFill="1" applyBorder="1" applyAlignment="1">
      <alignment horizontal="center"/>
    </xf>
    <xf numFmtId="164" fontId="15" fillId="14" borderId="28" xfId="0" applyNumberFormat="1" applyFont="1" applyFill="1" applyBorder="1" applyAlignment="1">
      <alignment horizontal="center"/>
    </xf>
    <xf numFmtId="14" fontId="15" fillId="14" borderId="28" xfId="4" applyNumberFormat="1" applyFont="1" applyFill="1" applyBorder="1" applyAlignment="1">
      <alignment horizontal="left"/>
    </xf>
    <xf numFmtId="0" fontId="17" fillId="14" borderId="35" xfId="0" applyFont="1" applyFill="1" applyBorder="1"/>
    <xf numFmtId="0" fontId="17" fillId="14" borderId="36" xfId="0" applyFont="1" applyFill="1" applyBorder="1"/>
    <xf numFmtId="0" fontId="7" fillId="0" borderId="4" xfId="0" applyFont="1" applyBorder="1" applyAlignment="1">
      <alignment horizontal="left" shrinkToFit="1"/>
    </xf>
    <xf numFmtId="14" fontId="15" fillId="0" borderId="18" xfId="0" applyNumberFormat="1" applyFont="1" applyBorder="1" applyAlignment="1">
      <alignment horizontal="center"/>
    </xf>
    <xf numFmtId="164" fontId="15" fillId="0" borderId="19" xfId="0" applyNumberFormat="1" applyFont="1" applyFill="1" applyBorder="1" applyAlignment="1">
      <alignment horizontal="center"/>
    </xf>
    <xf numFmtId="0" fontId="6" fillId="0" borderId="4" xfId="1" applyFont="1" applyBorder="1" applyAlignment="1">
      <alignment vertical="center" wrapText="1" shrinkToFit="1"/>
    </xf>
    <xf numFmtId="0" fontId="5" fillId="0" borderId="4" xfId="1" applyFont="1" applyBorder="1" applyAlignment="1">
      <alignment vertical="center" wrapText="1" shrinkToFit="1"/>
    </xf>
    <xf numFmtId="0" fontId="6" fillId="0" borderId="4" xfId="1" applyFont="1" applyBorder="1" applyAlignment="1">
      <alignment horizontal="left" wrapText="1" shrinkToFit="1"/>
    </xf>
    <xf numFmtId="0" fontId="16" fillId="0" borderId="32" xfId="4" applyFont="1" applyBorder="1" applyAlignment="1">
      <alignment shrinkToFit="1"/>
    </xf>
    <xf numFmtId="0" fontId="3" fillId="0" borderId="0" xfId="0" applyFont="1" applyBorder="1"/>
    <xf numFmtId="0" fontId="3" fillId="0" borderId="25" xfId="0" applyFont="1" applyBorder="1"/>
    <xf numFmtId="0" fontId="15" fillId="2" borderId="18" xfId="0" applyFont="1" applyFill="1" applyBorder="1" applyAlignment="1">
      <alignment horizontal="center"/>
    </xf>
    <xf numFmtId="14" fontId="15" fillId="0" borderId="19" xfId="1" applyNumberFormat="1" applyFont="1" applyFill="1" applyBorder="1" applyAlignment="1">
      <alignment horizontal="center"/>
    </xf>
    <xf numFmtId="0" fontId="15" fillId="14" borderId="33" xfId="0" applyFont="1" applyFill="1" applyBorder="1" applyAlignment="1">
      <alignment horizontal="center"/>
    </xf>
    <xf numFmtId="14" fontId="15" fillId="14" borderId="28" xfId="1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left" wrapText="1" shrinkToFit="1"/>
    </xf>
    <xf numFmtId="0" fontId="6" fillId="3" borderId="4" xfId="0" applyFont="1" applyFill="1" applyBorder="1" applyAlignment="1">
      <alignment horizontal="left" wrapText="1" shrinkToFit="1"/>
    </xf>
    <xf numFmtId="0" fontId="15" fillId="0" borderId="19" xfId="0" applyFont="1" applyBorder="1" applyAlignment="1">
      <alignment horizontal="center"/>
    </xf>
    <xf numFmtId="14" fontId="6" fillId="0" borderId="10" xfId="0" applyNumberFormat="1" applyFont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6" xfId="0" applyFont="1" applyBorder="1" applyAlignment="1"/>
    <xf numFmtId="0" fontId="6" fillId="0" borderId="6" xfId="0" applyFont="1" applyBorder="1" applyAlignment="1">
      <alignment horizontal="left" shrinkToFit="1"/>
    </xf>
    <xf numFmtId="0" fontId="6" fillId="0" borderId="6" xfId="0" applyFont="1" applyBorder="1" applyAlignment="1">
      <alignment horizontal="left" wrapText="1" shrinkToFit="1"/>
    </xf>
    <xf numFmtId="0" fontId="15" fillId="0" borderId="19" xfId="0" applyFont="1" applyFill="1" applyBorder="1" applyAlignment="1">
      <alignment horizontal="center"/>
    </xf>
    <xf numFmtId="0" fontId="15" fillId="0" borderId="13" xfId="0" applyFont="1" applyBorder="1" applyAlignment="1">
      <alignment horizontal="center"/>
    </xf>
    <xf numFmtId="14" fontId="15" fillId="0" borderId="39" xfId="0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14" fontId="15" fillId="0" borderId="17" xfId="1" applyNumberFormat="1" applyFont="1" applyFill="1" applyBorder="1" applyAlignment="1">
      <alignment horizontal="center"/>
    </xf>
    <xf numFmtId="0" fontId="17" fillId="0" borderId="37" xfId="0" applyFont="1" applyBorder="1"/>
    <xf numFmtId="0" fontId="17" fillId="0" borderId="38" xfId="0" applyFont="1" applyBorder="1"/>
    <xf numFmtId="0" fontId="15" fillId="0" borderId="6" xfId="0" applyFont="1" applyFill="1" applyBorder="1" applyAlignment="1">
      <alignment horizontal="center"/>
    </xf>
    <xf numFmtId="0" fontId="15" fillId="0" borderId="0" xfId="4" applyFont="1" applyBorder="1" applyAlignment="1">
      <alignment horizontal="left"/>
    </xf>
    <xf numFmtId="14" fontId="15" fillId="0" borderId="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4" applyFont="1" applyBorder="1" applyAlignment="1">
      <alignment horizontal="left" shrinkToFit="1"/>
    </xf>
    <xf numFmtId="14" fontId="15" fillId="0" borderId="40" xfId="0" applyNumberFormat="1" applyFont="1" applyBorder="1" applyAlignment="1">
      <alignment horizontal="center"/>
    </xf>
    <xf numFmtId="0" fontId="15" fillId="0" borderId="41" xfId="0" applyFont="1" applyBorder="1" applyAlignment="1">
      <alignment horizontal="center"/>
    </xf>
  </cellXfs>
  <cellStyles count="5">
    <cellStyle name="Currency" xfId="2" builtinId="4"/>
    <cellStyle name="Normal" xfId="0" builtinId="0"/>
    <cellStyle name="Normal 2" xfId="1"/>
    <cellStyle name="Normal 3" xfId="4"/>
    <cellStyle name="Percent" xfId="3" builtinId="5"/>
  </cellStyles>
  <dxfs count="6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3" formatCode="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3" formatCode="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3" formatCode="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1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1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/>
    </dxf>
    <dxf>
      <alignment wrapText="1"/>
    </dxf>
    <dxf>
      <numFmt numFmtId="13" formatCode="0%"/>
    </dxf>
    <dxf>
      <numFmt numFmtId="13" formatCode="0%"/>
    </dxf>
    <dxf>
      <numFmt numFmtId="166" formatCode="_(&quot;$&quot;* #,##0_);_(&quot;$&quot;* \(#,##0\);_(&quot;$&quot;* &quot;-&quot;??_);_(@_)"/>
    </dxf>
    <dxf>
      <numFmt numFmtId="13" formatCode="0%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1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1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bottom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rgb="FF000000"/>
          <bgColor theme="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378D89"/>
      <color rgb="FF46B4AF"/>
      <color rgb="FF90D4D1"/>
      <color rgb="FF65BAC3"/>
      <color rgb="FF295B65"/>
      <color rgb="FF3394A7"/>
      <color rgb="FF59BFBA"/>
      <color rgb="FF408B9A"/>
      <color rgb="FF40A6A1"/>
      <color rgb="FF59B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Planner.xlsx]Sales vs Campaign Cost!PivotTable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>
                    <a:lumMod val="50000"/>
                  </a:schemeClr>
                </a:solidFill>
              </a:rPr>
              <a:t>SALES</a:t>
            </a:r>
            <a:r>
              <a:rPr lang="en-US" b="1" baseline="0">
                <a:solidFill>
                  <a:schemeClr val="bg1">
                    <a:lumMod val="50000"/>
                  </a:schemeClr>
                </a:solidFill>
              </a:rPr>
              <a:t> REVENUE VS CAMPAIGN COSTS</a:t>
            </a:r>
            <a:endParaRPr lang="en-US" b="1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bg1">
              <a:lumMod val="5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'Sales vs Campaign Cost'!$B$3</c:f>
              <c:strCache>
                <c:ptCount val="1"/>
                <c:pt idx="0">
                  <c:v>Sales Revenue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'Sales vs Campaign Cost'!$A$4:$A$12</c:f>
              <c:strCache>
                <c:ptCount val="8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November</c:v>
                </c:pt>
              </c:strCache>
            </c:strRef>
          </c:cat>
          <c:val>
            <c:numRef>
              <c:f>'Sales vs Campaign Cost'!$B$4:$B$12</c:f>
              <c:numCache>
                <c:formatCode>_("$"* #,##0_);_("$"* \(#,##0\);_("$"* "-"??_);_(@_)</c:formatCode>
                <c:ptCount val="8"/>
                <c:pt idx="0">
                  <c:v>6500</c:v>
                </c:pt>
                <c:pt idx="1">
                  <c:v>33000</c:v>
                </c:pt>
                <c:pt idx="3">
                  <c:v>4000</c:v>
                </c:pt>
                <c:pt idx="4">
                  <c:v>2750</c:v>
                </c:pt>
                <c:pt idx="5">
                  <c:v>16500</c:v>
                </c:pt>
                <c:pt idx="6">
                  <c:v>45000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4-4D7A-BE6D-FB10FD8C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203583"/>
        <c:axId val="533192351"/>
      </c:barChart>
      <c:lineChart>
        <c:grouping val="standard"/>
        <c:varyColors val="0"/>
        <c:ser>
          <c:idx val="1"/>
          <c:order val="1"/>
          <c:tx>
            <c:strRef>
              <c:f>'Sales vs Campaign Cost'!$C$3</c:f>
              <c:strCache>
                <c:ptCount val="1"/>
                <c:pt idx="0">
                  <c:v>Campaign Cost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'Sales vs Campaign Cost'!$A$4:$A$12</c:f>
              <c:strCache>
                <c:ptCount val="8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November</c:v>
                </c:pt>
              </c:strCache>
            </c:strRef>
          </c:cat>
          <c:val>
            <c:numRef>
              <c:f>'Sales vs Campaign Cost'!$C$4:$C$12</c:f>
              <c:numCache>
                <c:formatCode>_("$"* #,##0_);_("$"* \(#,##0\);_("$"* "-"??_);_(@_)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4-4D7A-BE6D-FB10FD8C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617167"/>
        <c:axId val="945620911"/>
      </c:lineChart>
      <c:catAx>
        <c:axId val="533203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192351"/>
        <c:crosses val="autoZero"/>
        <c:auto val="1"/>
        <c:lblAlgn val="ctr"/>
        <c:lblOffset val="100"/>
        <c:noMultiLvlLbl val="0"/>
      </c:catAx>
      <c:valAx>
        <c:axId val="53319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REVENUE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203583"/>
        <c:crosses val="autoZero"/>
        <c:crossBetween val="between"/>
      </c:valAx>
      <c:valAx>
        <c:axId val="945620911"/>
        <c:scaling>
          <c:orientation val="minMax"/>
        </c:scaling>
        <c:delete val="0"/>
        <c:axPos val="r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617167"/>
        <c:crosses val="max"/>
        <c:crossBetween val="between"/>
      </c:valAx>
      <c:catAx>
        <c:axId val="945617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56209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Planner.xlsx]Campaign Mix by Segment!PivotTable14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Campaign</a:t>
            </a:r>
            <a:r>
              <a:rPr lang="en-US" baseline="0"/>
              <a:t> Segment Mix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'Campaign Mix by Segment'!$B$3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'Campaign Mix by Segment'!$A$4:$A$6</c:f>
              <c:strCache>
                <c:ptCount val="3"/>
                <c:pt idx="0">
                  <c:v>(blank)</c:v>
                </c:pt>
                <c:pt idx="1">
                  <c:v>New Membership</c:v>
                </c:pt>
                <c:pt idx="2">
                  <c:v>Organic</c:v>
                </c:pt>
              </c:strCache>
            </c:strRef>
          </c:cat>
          <c:val>
            <c:numRef>
              <c:f>'Campaign Mix by Segment'!$B$4:$B$6</c:f>
              <c:numCache>
                <c:formatCode>General</c:formatCode>
                <c:ptCount val="3"/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D-4E13-8D87-EE0A9BF529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945619247"/>
        <c:axId val="945615503"/>
      </c:barChart>
      <c:catAx>
        <c:axId val="9456192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Segment</a:t>
                </a:r>
              </a:p>
            </c:rich>
          </c:tx>
          <c:layout>
            <c:manualLayout>
              <c:xMode val="edge"/>
              <c:yMode val="edge"/>
              <c:x val="0.12541666666666668"/>
              <c:y val="0.4433252748830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615503"/>
        <c:crosses val="autoZero"/>
        <c:auto val="1"/>
        <c:lblAlgn val="ctr"/>
        <c:lblOffset val="100"/>
        <c:noMultiLvlLbl val="0"/>
      </c:catAx>
      <c:valAx>
        <c:axId val="945615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baseline="0">
                    <a:solidFill>
                      <a:schemeClr val="bg1">
                        <a:lumMod val="50000"/>
                      </a:schemeClr>
                    </a:solidFill>
                  </a:rPr>
                  <a:t># of Campaigns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619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Planner.xlsx]Top Campaigns!PivotTable7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>
                    <a:lumMod val="50000"/>
                  </a:schemeClr>
                </a:solidFill>
              </a:rPr>
              <a:t>Top</a:t>
            </a:r>
            <a:r>
              <a:rPr lang="en-US" baseline="0">
                <a:solidFill>
                  <a:schemeClr val="bg1">
                    <a:lumMod val="50000"/>
                  </a:schemeClr>
                </a:solidFill>
              </a:rPr>
              <a:t> Sales CAmpaign</a:t>
            </a:r>
          </a:p>
          <a:p>
            <a:pPr>
              <a:defRPr/>
            </a:pPr>
            <a:r>
              <a:rPr lang="en-US" baseline="0">
                <a:solidFill>
                  <a:schemeClr val="bg1">
                    <a:lumMod val="50000"/>
                  </a:schemeClr>
                </a:solidFill>
              </a:rPr>
              <a:t>Return on Investment</a:t>
            </a:r>
            <a:endParaRPr lang="en-US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10800000" scaled="1"/>
            <a:tileRect/>
          </a:gradFill>
          <a:ln>
            <a:noFill/>
          </a:ln>
          <a:effectLst/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10800000" scaled="1"/>
            <a:tileRect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295B6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10800000" scaled="1"/>
            <a:tileRect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'Top Campaigns'!$B$3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'Top Campaigns'!$A$4</c:f>
              <c:strCache>
                <c:ptCount val="1"/>
                <c:pt idx="0">
                  <c:v>Grand Total</c:v>
                </c:pt>
              </c:strCache>
            </c:strRef>
          </c:cat>
          <c:val>
            <c:numRef>
              <c:f>'Top Campaigns'!$B$4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A89-426F-AF5B-B76D8274FC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26"/>
        <c:overlap val="-58"/>
        <c:axId val="892175983"/>
        <c:axId val="892175151"/>
      </c:barChart>
      <c:catAx>
        <c:axId val="89217598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bg1">
                        <a:lumMod val="50000"/>
                      </a:schemeClr>
                    </a:solidFill>
                  </a:rPr>
                  <a:t>Sales Campaign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175151"/>
        <c:crosses val="autoZero"/>
        <c:auto val="1"/>
        <c:lblAlgn val="ctr"/>
        <c:lblOffset val="100"/>
        <c:noMultiLvlLbl val="0"/>
      </c:catAx>
      <c:valAx>
        <c:axId val="892175151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99000">
                    <a:schemeClr val="tx1">
                      <a:lumMod val="25000"/>
                      <a:lumOff val="75000"/>
                    </a:schemeClr>
                  </a:gs>
                  <a:gs pos="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Return on Investment</a:t>
                </a:r>
                <a:r>
                  <a:rPr lang="en-US" sz="1200" b="1" baseline="0">
                    <a:solidFill>
                      <a:schemeClr val="bg1">
                        <a:lumMod val="50000"/>
                      </a:schemeClr>
                    </a:solidFill>
                  </a:rPr>
                  <a:t> %</a:t>
                </a:r>
                <a:endParaRPr lang="en-US" sz="1200" b="1">
                  <a:solidFill>
                    <a:schemeClr val="bg1">
                      <a:lumMod val="50000"/>
                    </a:scheme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17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Planner.xlsx]# of Campaigns!PivotTable9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>
                    <a:lumMod val="50000"/>
                  </a:schemeClr>
                </a:solidFill>
              </a:rPr>
              <a:t>Total Campaigns / Month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circle"/>
          <c:size val="6"/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5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'# of Campaigns'!$B$3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'# of Campaigns'!$A$4:$A$12</c:f>
              <c:strCache>
                <c:ptCount val="8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November</c:v>
                </c:pt>
              </c:strCache>
            </c:strRef>
          </c:cat>
          <c:val>
            <c:numRef>
              <c:f>'# of Campaigns'!$B$4:$B$12</c:f>
              <c:numCache>
                <c:formatCode>General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C-4D72-9E26-95E4206611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55"/>
        <c:overlap val="-70"/>
        <c:axId val="85850959"/>
        <c:axId val="85861359"/>
      </c:barChart>
      <c:catAx>
        <c:axId val="858509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1359"/>
        <c:crosses val="autoZero"/>
        <c:auto val="1"/>
        <c:lblAlgn val="ctr"/>
        <c:lblOffset val="100"/>
        <c:noMultiLvlLbl val="0"/>
      </c:catAx>
      <c:valAx>
        <c:axId val="8586135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# of Campaigns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0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Planner.xlsx]Campaign Mix by Segment!PivotTable14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Campaign Segment Mix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3394A7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'Campaign Mix by Segment'!$B$3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94A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'Campaign Mix by Segment'!$A$4:$A$6</c:f>
              <c:strCache>
                <c:ptCount val="3"/>
                <c:pt idx="0">
                  <c:v>(blank)</c:v>
                </c:pt>
                <c:pt idx="1">
                  <c:v>New Membership</c:v>
                </c:pt>
                <c:pt idx="2">
                  <c:v>Organic</c:v>
                </c:pt>
              </c:strCache>
            </c:strRef>
          </c:cat>
          <c:val>
            <c:numRef>
              <c:f>'Campaign Mix by Segment'!$B$4:$B$6</c:f>
              <c:numCache>
                <c:formatCode>General</c:formatCode>
                <c:ptCount val="3"/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3-4832-82B6-B623CFE558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26"/>
        <c:overlap val="-58"/>
        <c:axId val="945619247"/>
        <c:axId val="945615503"/>
      </c:barChart>
      <c:catAx>
        <c:axId val="9456192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Segment</a:t>
                </a:r>
              </a:p>
            </c:rich>
          </c:tx>
          <c:layout>
            <c:manualLayout>
              <c:xMode val="edge"/>
              <c:yMode val="edge"/>
              <c:x val="4.5773492235101701E-2"/>
              <c:y val="0.45793447532034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615503"/>
        <c:crosses val="autoZero"/>
        <c:auto val="1"/>
        <c:lblAlgn val="ctr"/>
        <c:lblOffset val="100"/>
        <c:noMultiLvlLbl val="0"/>
      </c:catAx>
      <c:valAx>
        <c:axId val="945615503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99000">
                    <a:schemeClr val="tx1">
                      <a:lumMod val="25000"/>
                      <a:lumOff val="75000"/>
                    </a:schemeClr>
                  </a:gs>
                  <a:gs pos="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# of Campaigns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619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Spend by marketing channel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D1-4BD4-A514-50AC0B46BD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D1-4BD4-A514-50AC0B46BD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D1-4BD4-A514-50AC0B46BD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D1-4BD4-A514-50AC0B46BD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D1-4BD4-A514-50AC0B46BD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'Campaign Planner'!$J$3:$N$3</c:f>
              <c:strCache>
                <c:ptCount val="5"/>
                <c:pt idx="0">
                  <c:v>SOCIAL MEDIA</c:v>
                </c:pt>
                <c:pt idx="1">
                  <c:v>PPC WEBSITE</c:v>
                </c:pt>
                <c:pt idx="2">
                  <c:v>DIRECT MAIL</c:v>
                </c:pt>
                <c:pt idx="3">
                  <c:v>PRINT AD</c:v>
                </c:pt>
                <c:pt idx="4">
                  <c:v>OTHER</c:v>
                </c:pt>
              </c:strCache>
            </c:strRef>
          </c:cat>
          <c:val>
            <c:numRef>
              <c:f>'Campaign Planner'!$J$124:$N$124</c:f>
              <c:numCache>
                <c:formatCode>"$"#,##0</c:formatCode>
                <c:ptCount val="5"/>
                <c:pt idx="0">
                  <c:v>2900</c:v>
                </c:pt>
                <c:pt idx="1">
                  <c:v>1300</c:v>
                </c:pt>
                <c:pt idx="2">
                  <c:v>1450</c:v>
                </c:pt>
                <c:pt idx="3">
                  <c:v>2100</c:v>
                </c:pt>
                <c:pt idx="4">
                  <c:v>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D1-4BD4-A514-50AC0B46BDA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Planner.xlsx]Sheet1!PivotTable11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click through</a:t>
            </a:r>
            <a:r>
              <a:rPr lang="en-US" baseline="0"/>
              <a:t> rates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cat>
            <c:strRef>
              <c:f>Sheet1!$A$4</c:f>
              <c:strCache>
                <c:ptCount val="1"/>
                <c:pt idx="0">
                  <c:v>Grand Total</c:v>
                </c:pt>
              </c:strCache>
            </c:strRef>
          </c:cat>
          <c:val>
            <c:numRef>
              <c:f>Sheet1!$B$4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B-7EE9-49C0-8063-441BA1B1E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6573712"/>
        <c:axId val="676575352"/>
      </c:barChart>
      <c:catAx>
        <c:axId val="6765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575352"/>
        <c:crosses val="autoZero"/>
        <c:auto val="1"/>
        <c:lblAlgn val="ctr"/>
        <c:lblOffset val="100"/>
        <c:noMultiLvlLbl val="0"/>
      </c:catAx>
      <c:valAx>
        <c:axId val="67657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57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Planner.xlsx]Sales vs Campaign Cost!PivotTable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Revenue vs Campaign</a:t>
            </a:r>
            <a:r>
              <a:rPr lang="en-US" baseline="0"/>
              <a:t> Costs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'Sales vs Campaign Cost'!$B$3</c:f>
              <c:strCache>
                <c:ptCount val="1"/>
                <c:pt idx="0">
                  <c:v>Sales Revenue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'Sales vs Campaign Cost'!$A$4:$A$12</c:f>
              <c:strCache>
                <c:ptCount val="8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November</c:v>
                </c:pt>
              </c:strCache>
            </c:strRef>
          </c:cat>
          <c:val>
            <c:numRef>
              <c:f>'Sales vs Campaign Cost'!$B$4:$B$12</c:f>
              <c:numCache>
                <c:formatCode>_("$"* #,##0_);_("$"* \(#,##0\);_("$"* "-"??_);_(@_)</c:formatCode>
                <c:ptCount val="8"/>
                <c:pt idx="0">
                  <c:v>6500</c:v>
                </c:pt>
                <c:pt idx="1">
                  <c:v>33000</c:v>
                </c:pt>
                <c:pt idx="3">
                  <c:v>4000</c:v>
                </c:pt>
                <c:pt idx="4">
                  <c:v>2750</c:v>
                </c:pt>
                <c:pt idx="5">
                  <c:v>16500</c:v>
                </c:pt>
                <c:pt idx="6">
                  <c:v>45000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5-4811-BD66-3F7AFB7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203583"/>
        <c:axId val="533192351"/>
      </c:barChart>
      <c:lineChart>
        <c:grouping val="standard"/>
        <c:varyColors val="0"/>
        <c:ser>
          <c:idx val="1"/>
          <c:order val="1"/>
          <c:tx>
            <c:strRef>
              <c:f>'Sales vs Campaign Cost'!$C$3</c:f>
              <c:strCache>
                <c:ptCount val="1"/>
                <c:pt idx="0">
                  <c:v>Campaign Cost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'Sales vs Campaign Cost'!$A$4:$A$12</c:f>
              <c:strCache>
                <c:ptCount val="8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November</c:v>
                </c:pt>
              </c:strCache>
            </c:strRef>
          </c:cat>
          <c:val>
            <c:numRef>
              <c:f>'Sales vs Campaign Cost'!$C$4:$C$12</c:f>
              <c:numCache>
                <c:formatCode>_("$"* #,##0_);_("$"* \(#,##0\);_("$"* "-"??_);_(@_)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5-4811-BD66-3F7AFB7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560095"/>
        <c:axId val="547550943"/>
      </c:lineChart>
      <c:catAx>
        <c:axId val="533203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192351"/>
        <c:crosses val="autoZero"/>
        <c:auto val="1"/>
        <c:lblAlgn val="ctr"/>
        <c:lblOffset val="100"/>
        <c:noMultiLvlLbl val="0"/>
      </c:catAx>
      <c:valAx>
        <c:axId val="533192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Revenue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203583"/>
        <c:crosses val="autoZero"/>
        <c:crossBetween val="between"/>
      </c:valAx>
      <c:valAx>
        <c:axId val="547550943"/>
        <c:scaling>
          <c:orientation val="minMax"/>
        </c:scaling>
        <c:delete val="0"/>
        <c:axPos val="r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60095"/>
        <c:crosses val="max"/>
        <c:crossBetween val="between"/>
      </c:valAx>
      <c:catAx>
        <c:axId val="547560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550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Planner.xlsx]Top Campaigns!PivotTable7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>
                    <a:lumMod val="50000"/>
                  </a:schemeClr>
                </a:solidFill>
              </a:rPr>
              <a:t>Top</a:t>
            </a:r>
            <a:r>
              <a:rPr lang="en-US" baseline="0">
                <a:solidFill>
                  <a:schemeClr val="bg1">
                    <a:lumMod val="50000"/>
                  </a:schemeClr>
                </a:solidFill>
              </a:rPr>
              <a:t> Sales CAmpaign</a:t>
            </a:r>
          </a:p>
          <a:p>
            <a:pPr>
              <a:defRPr/>
            </a:pPr>
            <a:r>
              <a:rPr lang="en-US" baseline="0">
                <a:solidFill>
                  <a:schemeClr val="bg1">
                    <a:lumMod val="50000"/>
                  </a:schemeClr>
                </a:solidFill>
              </a:rPr>
              <a:t>Return on Investment</a:t>
            </a:r>
            <a:endParaRPr lang="en-US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10800000" scaled="1"/>
            <a:tileRect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'Top Campaigns'!$B$3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'Top Campaigns'!$A$4</c:f>
              <c:strCache>
                <c:ptCount val="1"/>
                <c:pt idx="0">
                  <c:v>Grand Total</c:v>
                </c:pt>
              </c:strCache>
            </c:strRef>
          </c:cat>
          <c:val>
            <c:numRef>
              <c:f>'Top Campaigns'!$B$4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FF-463F-A501-78CCC70DB3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26"/>
        <c:overlap val="-58"/>
        <c:axId val="892175983"/>
        <c:axId val="892175151"/>
      </c:barChart>
      <c:catAx>
        <c:axId val="89217598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bg1">
                        <a:lumMod val="50000"/>
                      </a:schemeClr>
                    </a:solidFill>
                  </a:rPr>
                  <a:t>Sales Campaign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175151"/>
        <c:crosses val="autoZero"/>
        <c:auto val="1"/>
        <c:lblAlgn val="ctr"/>
        <c:lblOffset val="100"/>
        <c:noMultiLvlLbl val="0"/>
      </c:catAx>
      <c:valAx>
        <c:axId val="892175151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99000">
                    <a:schemeClr val="tx1">
                      <a:lumMod val="25000"/>
                      <a:lumOff val="75000"/>
                    </a:schemeClr>
                  </a:gs>
                  <a:gs pos="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Return on Investment</a:t>
                </a:r>
                <a:r>
                  <a:rPr lang="en-US" sz="1200" b="1" baseline="0">
                    <a:solidFill>
                      <a:schemeClr val="bg1">
                        <a:lumMod val="50000"/>
                      </a:schemeClr>
                    </a:solidFill>
                  </a:rPr>
                  <a:t> %</a:t>
                </a:r>
                <a:endParaRPr lang="en-US" sz="1200" b="1">
                  <a:solidFill>
                    <a:schemeClr val="bg1">
                      <a:lumMod val="50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17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[Kapalua Golf Club Campaign Planner.xlsx]# of Campaigns!PivotTable9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>
                    <a:lumMod val="50000"/>
                  </a:schemeClr>
                </a:solidFill>
              </a:rPr>
              <a:t>Total Campaigns /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'# of Campaigns'!$B$3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'# of Campaigns'!$A$4:$A$12</c:f>
              <c:strCache>
                <c:ptCount val="8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November</c:v>
                </c:pt>
              </c:strCache>
            </c:strRef>
          </c:cat>
          <c:val>
            <c:numRef>
              <c:f>'# of Campaigns'!$B$4:$B$12</c:f>
              <c:numCache>
                <c:formatCode>General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E-43F2-AC76-0847267E8F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55"/>
        <c:overlap val="-70"/>
        <c:axId val="85850959"/>
        <c:axId val="85861359"/>
      </c:barChart>
      <c:catAx>
        <c:axId val="858509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1359"/>
        <c:crosses val="autoZero"/>
        <c:auto val="1"/>
        <c:lblAlgn val="ctr"/>
        <c:lblOffset val="100"/>
        <c:noMultiLvlLbl val="0"/>
      </c:catAx>
      <c:valAx>
        <c:axId val="8586135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bg1">
                        <a:lumMod val="50000"/>
                      </a:schemeClr>
                    </a:solidFill>
                  </a:rPr>
                  <a:t># of Campaigns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0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10800000" scaled="1"/>
        <a:tileRect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10800000" scaled="1"/>
        <a:tileRect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99000">
              <a:schemeClr val="tx1">
                <a:lumMod val="25000"/>
                <a:lumOff val="75000"/>
              </a:schemeClr>
            </a:gs>
            <a:gs pos="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15000"/>
                <a:lumOff val="85000"/>
              </a:schemeClr>
            </a:gs>
            <a:gs pos="0">
              <a:schemeClr val="tx1">
                <a:lumMod val="5000"/>
                <a:lumOff val="9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10800000" scaled="1"/>
        <a:tileRect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10800000" scaled="1"/>
        <a:tileRect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99000">
              <a:schemeClr val="tx1">
                <a:lumMod val="25000"/>
                <a:lumOff val="75000"/>
              </a:schemeClr>
            </a:gs>
            <a:gs pos="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15000"/>
                <a:lumOff val="85000"/>
              </a:schemeClr>
            </a:gs>
            <a:gs pos="0">
              <a:schemeClr val="tx1">
                <a:lumMod val="5000"/>
                <a:lumOff val="9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10800000" scaled="1"/>
        <a:tileRect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10800000" scaled="1"/>
        <a:tileRect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99000">
              <a:schemeClr val="tx1">
                <a:lumMod val="25000"/>
                <a:lumOff val="75000"/>
              </a:schemeClr>
            </a:gs>
            <a:gs pos="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15000"/>
                <a:lumOff val="85000"/>
              </a:schemeClr>
            </a:gs>
            <a:gs pos="0">
              <a:schemeClr val="tx1">
                <a:lumMod val="5000"/>
                <a:lumOff val="9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169436</xdr:colOff>
      <xdr:row>0</xdr:row>
      <xdr:rowOff>68690</xdr:rowOff>
    </xdr:from>
    <xdr:to>
      <xdr:col>2</xdr:col>
      <xdr:colOff>428662</xdr:colOff>
      <xdr:row>1</xdr:row>
      <xdr:rowOff>50637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69436" y="68690"/>
          <a:ext cx="911286" cy="2658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552450</xdr:colOff>
      <xdr:row>89</xdr:row>
      <xdr:rowOff>28575</xdr:rowOff>
    </xdr:from>
    <xdr:to>
      <xdr:col>42</xdr:col>
      <xdr:colOff>532564</xdr:colOff>
      <xdr:row>134</xdr:row>
      <xdr:rowOff>113218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50050" y="16983075"/>
          <a:ext cx="6685714" cy="8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10</xdr:col>
      <xdr:colOff>132575</xdr:colOff>
      <xdr:row>42</xdr:row>
      <xdr:rowOff>8524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0"/>
          <a:ext cx="6200000" cy="80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0</xdr:row>
      <xdr:rowOff>0</xdr:rowOff>
    </xdr:from>
    <xdr:to>
      <xdr:col>20</xdr:col>
      <xdr:colOff>56379</xdr:colOff>
      <xdr:row>42</xdr:row>
      <xdr:rowOff>27571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76950" y="0"/>
          <a:ext cx="6171429" cy="80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0</xdr:row>
      <xdr:rowOff>19050</xdr:rowOff>
    </xdr:from>
    <xdr:to>
      <xdr:col>30</xdr:col>
      <xdr:colOff>104002</xdr:colOff>
      <xdr:row>42</xdr:row>
      <xdr:rowOff>18050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11050" y="19050"/>
          <a:ext cx="6180952" cy="8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180975</xdr:rowOff>
    </xdr:from>
    <xdr:to>
      <xdr:col>10</xdr:col>
      <xdr:colOff>104000</xdr:colOff>
      <xdr:row>84</xdr:row>
      <xdr:rowOff>189499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181975"/>
          <a:ext cx="6200000" cy="800952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42</xdr:row>
      <xdr:rowOff>104775</xdr:rowOff>
    </xdr:from>
    <xdr:to>
      <xdr:col>20</xdr:col>
      <xdr:colOff>161154</xdr:colOff>
      <xdr:row>84</xdr:row>
      <xdr:rowOff>113299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81725" y="8105775"/>
          <a:ext cx="6171429" cy="8009524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76200</xdr:colOff>
      <xdr:row>42</xdr:row>
      <xdr:rowOff>161925</xdr:rowOff>
    </xdr:from>
    <xdr:to>
      <xdr:col>30</xdr:col>
      <xdr:colOff>189724</xdr:colOff>
      <xdr:row>85</xdr:row>
      <xdr:rowOff>8520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8200" y="8162925"/>
          <a:ext cx="6209524" cy="8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10</xdr:col>
      <xdr:colOff>94476</xdr:colOff>
      <xdr:row>127</xdr:row>
      <xdr:rowOff>46621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6211550"/>
          <a:ext cx="6190476" cy="80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85</xdr:row>
      <xdr:rowOff>0</xdr:rowOff>
    </xdr:from>
    <xdr:to>
      <xdr:col>20</xdr:col>
      <xdr:colOff>94476</xdr:colOff>
      <xdr:row>127</xdr:row>
      <xdr:rowOff>27571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6192500"/>
          <a:ext cx="6190476" cy="80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85</xdr:row>
      <xdr:rowOff>0</xdr:rowOff>
    </xdr:from>
    <xdr:to>
      <xdr:col>30</xdr:col>
      <xdr:colOff>104000</xdr:colOff>
      <xdr:row>127</xdr:row>
      <xdr:rowOff>56143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92000" y="16192500"/>
          <a:ext cx="6200000" cy="8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127</xdr:row>
      <xdr:rowOff>0</xdr:rowOff>
    </xdr:from>
    <xdr:to>
      <xdr:col>10</xdr:col>
      <xdr:colOff>540662</xdr:colOff>
      <xdr:row>168</xdr:row>
      <xdr:rowOff>9525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9125" y="24193500"/>
          <a:ext cx="6017537" cy="78200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127</xdr:row>
      <xdr:rowOff>19050</xdr:rowOff>
    </xdr:from>
    <xdr:to>
      <xdr:col>21</xdr:col>
      <xdr:colOff>104001</xdr:colOff>
      <xdr:row>169</xdr:row>
      <xdr:rowOff>46621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15125" y="24212550"/>
          <a:ext cx="6190476" cy="80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590550</xdr:colOff>
      <xdr:row>127</xdr:row>
      <xdr:rowOff>66675</xdr:rowOff>
    </xdr:from>
    <xdr:to>
      <xdr:col>31</xdr:col>
      <xdr:colOff>75426</xdr:colOff>
      <xdr:row>169</xdr:row>
      <xdr:rowOff>94246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82550" y="24260175"/>
          <a:ext cx="6190476" cy="80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222250</xdr:colOff>
      <xdr:row>2</xdr:row>
      <xdr:rowOff>31750</xdr:rowOff>
    </xdr:from>
    <xdr:to>
      <xdr:col>22</xdr:col>
      <xdr:colOff>196850</xdr:colOff>
      <xdr:row>20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1144F0-EAE0-4625-8F39-056244523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20</xdr:col>
      <xdr:colOff>285750</xdr:colOff>
      <xdr:row>51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699CB9-1406-4B36-B7CA-75A4C29A2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222250</xdr:colOff>
      <xdr:row>2</xdr:row>
      <xdr:rowOff>25400</xdr:rowOff>
    </xdr:from>
    <xdr:to>
      <xdr:col>32</xdr:col>
      <xdr:colOff>425450</xdr:colOff>
      <xdr:row>20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203933-62C5-4C94-A7EA-425AFF67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16</xdr:col>
      <xdr:colOff>217714</xdr:colOff>
      <xdr:row>77</xdr:row>
      <xdr:rowOff>111126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656583D-2352-459E-8E5F-971AFB80E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87993</xdr:colOff>
      <xdr:row>2</xdr:row>
      <xdr:rowOff>93435</xdr:rowOff>
    </xdr:from>
    <xdr:to>
      <xdr:col>11</xdr:col>
      <xdr:colOff>278493</xdr:colOff>
      <xdr:row>21</xdr:row>
      <xdr:rowOff>29935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9E0BDD5-0CE8-4A9B-930D-E321FC87F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308879</xdr:colOff>
      <xdr:row>21</xdr:row>
      <xdr:rowOff>5443</xdr:rowOff>
    </xdr:from>
    <xdr:to>
      <xdr:col>32</xdr:col>
      <xdr:colOff>421821</xdr:colOff>
      <xdr:row>51</xdr:row>
      <xdr:rowOff>136071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180974</xdr:rowOff>
    </xdr:from>
    <xdr:to>
      <xdr:col>12</xdr:col>
      <xdr:colOff>317500</xdr:colOff>
      <xdr:row>20</xdr:row>
      <xdr:rowOff>63499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54C5A7-7992-4DA0-A60E-E73617AC54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2</xdr:row>
      <xdr:rowOff>3174</xdr:rowOff>
    </xdr:from>
    <xdr:to>
      <xdr:col>8</xdr:col>
      <xdr:colOff>933450</xdr:colOff>
      <xdr:row>23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F2E6F-0BCE-4943-809F-1F94AA4DA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101600</xdr:colOff>
      <xdr:row>2</xdr:row>
      <xdr:rowOff>41274</xdr:rowOff>
    </xdr:from>
    <xdr:to>
      <xdr:col>14</xdr:col>
      <xdr:colOff>457200</xdr:colOff>
      <xdr:row>22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83F3C2-9D71-46C3-B66E-4753FEE8DA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2</xdr:row>
      <xdr:rowOff>22224</xdr:rowOff>
    </xdr:from>
    <xdr:to>
      <xdr:col>14</xdr:col>
      <xdr:colOff>466725</xdr:colOff>
      <xdr:row>25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354610-2FC9-4004-B8C5-FD97D7E3D0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ina.khamis\AppData\Local\Microsoft\Windows\INetCache\Content.Outlook\SO42K2KF\Campaign%20Planner%20Tool%20-%20LSYC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ina.khamis\Desktop\Christina%20Khamis\Playbook\Campaign%20Manager%20Tool%20-%20%202.10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paign Planner"/>
      <sheetName val="2021 Play Troon Calendar"/>
      <sheetName val="Play Troon Detail"/>
      <sheetName val="Club Calendar"/>
      <sheetName val="Performance Dashboard"/>
      <sheetName val="Sheet1"/>
      <sheetName val="Sales vs Campaign Cost"/>
      <sheetName val="Top Campaigns"/>
      <sheetName val="# of Campaigns"/>
      <sheetName val="Campaign Mix by Segment"/>
      <sheetName val="Campaign Planner Tool - LSYC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paign Planner"/>
      <sheetName val="2021 Play Troon Calendar"/>
      <sheetName val="Play Troon Detail"/>
      <sheetName val="Club Calendar"/>
      <sheetName val="Performance Dashboard"/>
      <sheetName val="Sales vs Campaign Cost"/>
      <sheetName val="Top Campaigns"/>
      <sheetName val="# of Campaigns"/>
      <sheetName val="Campaign Mix by Segment"/>
      <sheetName val="Campaign Manager Tool -  2.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ele Massambani" refreshedDate="44268.921919907407" createdVersion="6" refreshedVersion="6" minRefreshableVersion="3" recordCount="119">
  <cacheSource type="worksheet">
    <worksheetSource name="Table1"/>
  </cacheSource>
  <cacheFields count="27">
    <cacheField name="MONTH" numFmtId="0">
      <sharedItems containsBlank="1"/>
    </cacheField>
    <cacheField name="TYPE" numFmtId="0">
      <sharedItems containsNonDate="0" containsString="0" containsBlank="1"/>
    </cacheField>
    <cacheField name="START DATE" numFmtId="0">
      <sharedItems containsNonDate="0" containsDate="1" containsString="0" containsBlank="1" minDate="2021-02-04T00:00:00" maxDate="2021-03-05T00:00:00"/>
    </cacheField>
    <cacheField name="END DATE" numFmtId="0">
      <sharedItems containsNonDate="0" containsDate="1" containsString="0" containsBlank="1" minDate="2021-02-07T00:00:00" maxDate="2021-03-12T00:00:00"/>
    </cacheField>
    <cacheField name="SEGMENT" numFmtId="0">
      <sharedItems containsBlank="1" count="16">
        <s v="New Membership"/>
        <s v="Organic"/>
        <m/>
        <s v="Upgrade " u="1"/>
        <s v="Referral B" u="1"/>
        <s v="Retention" u="1"/>
        <s v="New Member" u="1"/>
        <s v="New Member/ Retention" u="1"/>
        <s v="Upgrade" u="1"/>
        <s v="New Member/ Referral " u="1"/>
        <s v="Referral" u="1"/>
        <s v="Referral " u="1"/>
        <s v="Resigned" u="1"/>
        <s v="Reengagement" u="1"/>
        <s v="New Member " u="1"/>
        <s v="Referral A" u="1"/>
      </sharedItems>
    </cacheField>
    <cacheField name="SALES OFFER" numFmtId="0">
      <sharedItems containsBlank="1"/>
    </cacheField>
    <cacheField name="OFFER DESCRIPTION" numFmtId="0">
      <sharedItems containsNonDate="0" containsString="0" containsBlank="1"/>
    </cacheField>
    <cacheField name="URL Tracker" numFmtId="0">
      <sharedItems containsNonDate="0" containsString="0" containsBlank="1"/>
    </cacheField>
    <cacheField name="SOCIAL MEDIA" numFmtId="165">
      <sharedItems containsString="0" containsBlank="1" containsNumber="1" containsInteger="1" minValue="200" maxValue="400"/>
    </cacheField>
    <cacheField name="PPC WEBSITE" numFmtId="165">
      <sharedItems containsString="0" containsBlank="1" containsNumber="1" containsInteger="1" minValue="181" maxValue="181"/>
    </cacheField>
    <cacheField name="DIRECT MAIL" numFmtId="165">
      <sharedItems containsNonDate="0" containsString="0" containsBlank="1"/>
    </cacheField>
    <cacheField name="PRINT AD" numFmtId="165">
      <sharedItems containsNonDate="0" containsString="0" containsBlank="1"/>
    </cacheField>
    <cacheField name="OTHER" numFmtId="165">
      <sharedItems containsNonDate="0" containsString="0" containsBlank="1"/>
    </cacheField>
    <cacheField name="MEMBER SITE" numFmtId="0">
      <sharedItems containsNonDate="0" containsString="0" containsBlank="1"/>
    </cacheField>
    <cacheField name="EMAIL " numFmtId="0">
      <sharedItems containsNonDate="0" containsString="0" containsBlank="1"/>
    </cacheField>
    <cacheField name="APP" numFmtId="0">
      <sharedItems containsNonDate="0" containsString="0" containsBlank="1"/>
    </cacheField>
    <cacheField name="IMPRESSIONS" numFmtId="0">
      <sharedItems containsString="0" containsBlank="1" containsNumber="1" containsInteger="1" minValue="0" maxValue="41149"/>
    </cacheField>
    <cacheField name="LINK CLICKS" numFmtId="0">
      <sharedItems containsString="0" containsBlank="1" containsNumber="1" containsInteger="1" minValue="80" maxValue="542"/>
    </cacheField>
    <cacheField name="SUBMITTED FORMS" numFmtId="0">
      <sharedItems containsString="0" containsBlank="1" containsNumber="1" containsInteger="1" minValue="1" maxValue="10"/>
    </cacheField>
    <cacheField name=" SIGNAGE" numFmtId="0">
      <sharedItems containsNonDate="0" containsString="0" containsBlank="1"/>
    </cacheField>
    <cacheField name="TROON CHANNELS" numFmtId="0">
      <sharedItems containsNonDate="0" containsString="0" containsBlank="1"/>
    </cacheField>
    <cacheField name="SALES GOAL" numFmtId="1">
      <sharedItems containsString="0" containsBlank="1" containsNumber="1" containsInteger="1" minValue="0" maxValue="1"/>
    </cacheField>
    <cacheField name="SALES ACTUAL" numFmtId="1">
      <sharedItems containsString="0" containsBlank="1" containsNumber="1" containsInteger="1" minValue="0" maxValue="1"/>
    </cacheField>
    <cacheField name="SALES CONVERSION" numFmtId="9">
      <sharedItems containsMixedTypes="1" containsNumber="1" containsInteger="1" minValue="0" maxValue="1"/>
    </cacheField>
    <cacheField name="SALES REVENUE ACTUAL" numFmtId="44">
      <sharedItems containsString="0" containsBlank="1" containsNumber="1" containsInteger="1" minValue="6150" maxValue="6150"/>
    </cacheField>
    <cacheField name="CAMPAIGN COSTS" numFmtId="44">
      <sharedItems containsSemiMixedTypes="0" containsString="0" containsNumber="1" containsInteger="1" minValue="0" maxValue="400"/>
    </cacheField>
    <cacheField name="AD ROI" numFmtId="9">
      <sharedItems containsMixedTypes="1" containsNumber="1" minValue="-1" maxValue="29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ris Strauss" refreshedDate="44595.516810300927" createdVersion="6" refreshedVersion="6" minRefreshableVersion="3" recordCount="129">
  <cacheSource type="worksheet">
    <worksheetSource name="Table1"/>
  </cacheSource>
  <cacheFields count="29">
    <cacheField name="MONTH" numFmtId="0">
      <sharedItems containsBlank="1" count="22">
        <s v="January"/>
        <s v="February"/>
        <s v="March"/>
        <s v="April"/>
        <s v="April "/>
        <s v="May"/>
        <s v="May "/>
        <s v="June"/>
        <s v="June "/>
        <s v="July"/>
        <s v="August"/>
        <s v="September"/>
        <s v="October"/>
        <s v="November"/>
        <s v="December"/>
        <m/>
        <s v="September " u="1"/>
        <s v="Ongoing" u="1"/>
        <s v="March " u="1"/>
        <s v="December " u="1"/>
        <s v="August " u="1"/>
        <s v="October " u="1"/>
      </sharedItems>
    </cacheField>
    <cacheField name="TYPE" numFmtId="0">
      <sharedItems containsNonDate="0" containsString="0" containsBlank="1"/>
    </cacheField>
    <cacheField name="START DATE" numFmtId="0">
      <sharedItems containsBlank="1"/>
    </cacheField>
    <cacheField name="END DATE" numFmtId="0">
      <sharedItems containsNonDate="0" containsString="0" containsBlank="1"/>
    </cacheField>
    <cacheField name="SEGMENT" numFmtId="0">
      <sharedItems containsBlank="1"/>
    </cacheField>
    <cacheField name="SALES OFFER" numFmtId="0">
      <sharedItems containsBlank="1" count="152">
        <s v="New Year's Resolution: Play More Golf "/>
        <s v="Book online for the best rates"/>
        <s v="Its Healthy Weight Week - Get TroonFIT, walk, etc"/>
        <s v="Play Now thru 1/31  with Promo Code X Include Promo Code"/>
        <s v="Watch the Big Game At Kapolei"/>
        <s v="Twilight Anytime for Four"/>
        <s v="Daily Specials"/>
        <s v="Troon - Get Into Golf "/>
        <s v="You are invited to join us for Valentines Day!"/>
        <s v="The Big Game Sunday Special"/>
        <s v="Last Chance To RSVP for V-Day Dinner"/>
        <s v="Feb Drink Specials"/>
        <s v="2 for $20 Bundle"/>
        <s v="$5 Off Next Weekday Round"/>
        <s v="25% off Weekday Green Fees"/>
        <s v="Valentine's Special"/>
        <s v="Presidents Day Weekend"/>
        <s v="Early Bird Special"/>
        <s v="National Margarita Day"/>
        <s v="You Are Invited To The St Pattys Shootout "/>
        <s v="$5 off $15 Merchandise Purchase"/>
        <s v="Free Small Basket of Range Balls"/>
        <s v="National Nutrition Month"/>
        <s v="Spring Forward"/>
        <s v="Monday Twilight All Day"/>
        <s v="Golf Madness Special "/>
        <s v="March / April Drink Specials"/>
        <s v="April is Autism Awareness Month"/>
        <s v="Enjoy Augusta Week at Longbow"/>
        <s v="Masters Week Sale"/>
        <s v="Tax Day"/>
        <s v="Earth Day"/>
        <s v="30% Off Weekday Green Fees"/>
        <s v="Easter Sunday Special"/>
        <s v="Its Kapolei Player Development Month"/>
        <s v="Teacher Appreciation Week"/>
        <s v="Mother's Day Special"/>
        <s v="Women's Health Week"/>
        <s v="Player Development Wednesdays"/>
        <s v="Armed Forces Day"/>
        <s v="PGA Championship"/>
        <s v="Patriot Golf Day"/>
        <s v="Memorial Day Message + BBQ"/>
        <s v="Junior Golf Camps / TJC"/>
        <s v="May/ June Drink Specials"/>
        <s v="US Open"/>
        <s v="Its Kapolei Womens Golf Month"/>
        <s v="Its Women's Golf Day at Kapolei"/>
        <s v="Men's Health Week"/>
        <s v="Father's Day Special "/>
        <s v="Summer Solstice"/>
        <s v="4 Play, 3 Pay"/>
        <s v="Its Kapolei Ohana  Golf Month"/>
        <s v="Play Yellow "/>
        <s v="4th of July BBQ"/>
        <s v="After Work &quot;Happy Hour&quot; Special"/>
        <s v="Beat the Heat &quot;Early Bird&quot; Special"/>
        <s v="July Drink Specials"/>
        <s v="BOGO Green Fees"/>
        <s v="Twilight Mondays"/>
        <s v="Labor Day BBQ"/>
        <s v="August Drink Specials"/>
        <s v="Prostate Cancer Awareness Month"/>
        <s v="2 for 1 Cart Fees"/>
        <s v="October Fest"/>
        <s v="Free Twilight w/ $50 Merch Purchase"/>
        <s v="Tee It Up At Kapolei This Fall"/>
        <s v="September/ October Drink Specials"/>
        <s v="Troon Drives H.O.P.E. Month"/>
        <s v="Breast Cancer Awareness Month"/>
        <s v="Play For Pink"/>
        <s v="Dine &amp; Drive Special"/>
        <s v="Play More Golf - Purchase the Troon Card"/>
        <s v="Complimentary Practice Session"/>
        <s v="Scary Good Golf at Kapolei"/>
        <s v="Fall Back Twilight"/>
        <s v="Veterans Day"/>
        <s v="Play in The Drumstick"/>
        <s v="Thanksgiving"/>
        <s v="Black Friday"/>
        <s v="Cyber Monday Special"/>
        <s v="Gift of Golf Special"/>
        <s v="Toys Fore Golf  - Toys Drive"/>
        <s v="Stocking Stuffers Table"/>
        <s v="Gift Card Specials"/>
        <s v="12 Days of Christmas Sale"/>
        <s v="Christmas"/>
        <s v="December Specials"/>
        <s v="Happy Holidays from Kapolei"/>
        <s v="Complimentary Twilight Round w/ $50 Merch Purchase"/>
        <s v="Make Your New Years Resolution To Play More Golf! "/>
        <m/>
        <s v="Golf Clinic Event " u="1"/>
        <s v="Member" u="1"/>
        <s v="Gift of a Lifetime" u="1"/>
        <s v="Upgrade" u="1"/>
        <s v="March Madness Special " u="1"/>
        <s v="Club Anniversary Logoed Gift" u="1"/>
        <s v="Birthday Vouchers for Complimentary Dessert" u="1"/>
        <s v="Join within March and Receive Passport Perks (Value of $300)" u="1"/>
        <s v="Give the Gift of Golf - Upgrade to Full Golf Membership" u="1"/>
        <s v="Super Bowl Sunday Special" u="1"/>
        <s v="Special Perks Packs to those that have not used Club in last 90 days" u="1"/>
        <s v="$500 Credit" u="1"/>
        <s v="Social Media Posts" u="1"/>
        <s v="Resigned" u="1"/>
        <s v="BOGO Cart Twosome" u="1"/>
        <s v="Troon Prive Ad" u="1"/>
        <s v="Refer Family Member or Friend and Receive " u="1"/>
        <s v="Become a Full Golf Member Now and Receive a Complimentary Lesson Series and 5 Guest Passes (Value of $X)" u="1"/>
        <s v="Refer a New Golf Member and Receive $250 Club Credit" u="1"/>
        <s v="Join Now and Receive $1200 F&amp;B Credit " u="1"/>
        <s v="Refer a Friend and Receive 10 Guest Passes" u="1"/>
        <s v="Refer a New Golf Member and Receive 10 Guest Passes" u="1"/>
        <s v="Twilight Thursdays" u="1"/>
        <s v="Referral" u="1"/>
        <s v="Refer Friends or Family and Receive " u="1"/>
        <s v="All" u="1"/>
        <s v="Member/Local" u="1"/>
        <s v="PGA Family Golf Month" u="1"/>
        <s v="Women's Golf Day / Troon Womens Golf Month" u="1"/>
        <s v="Realtor Open House" u="1"/>
        <s v="Fall Harvest &amp; Carnival " u="1"/>
        <s v="Retention" u="1"/>
        <s v="Discovery Experience Event " u="1"/>
        <s v="Limited Time Offer - First 20 New Members" u="1"/>
        <s v="Member Guest Tournament &amp; Dinner" u="1"/>
        <s v="New Member Reception" u="1"/>
        <s v="Join and Receive our Fall and Holiday Value Bundle" u="1"/>
        <s v="Local" u="1"/>
        <s v="Non-Local" u="1"/>
        <s v="Pet Play Dates " u="1"/>
        <s v="Refer a Friend and Receive 10 Guest Passes plus $100 Club GC " u="1"/>
        <s v="Memorial Day BBQ" u="1"/>
        <s v="Troon Card Awareness " u="1"/>
        <s v="Reengagement" u="1"/>
        <s v="New Member" u="1"/>
        <s v="Google Ads" u="1"/>
        <s v="Return to Club Promotion" u="1"/>
        <s v="Memberl" u="1"/>
        <s v="Summer Preview Days" u="1"/>
        <s v="Offer special promotion for outside tournament participates to become Golf member" u="1"/>
        <s v="Gift of a Lifetime Holiday Offer" u="1"/>
        <s v="Join Now and Receive Golf Guest for the Month (Valued at $400)" u="1"/>
        <s v="Upgrade to Full Golf Membership and Enjoy $100 Troon Gift Card" u="1"/>
        <s v="$5 Off Next Round" u="1"/>
        <s v="Upgrade to Full Golf Membership and Enjoy 3 Complimentary Golf Lessons" u="1"/>
        <s v="Member Appreciation Event " u="1"/>
        <s v="Fall Harvest &amp; Carnival Member Drive" u="1"/>
        <s v="Troon Fit " u="1"/>
        <s v="Preview Event " u="1"/>
        <s v="Realtor Open House Luncheon" u="1"/>
      </sharedItems>
    </cacheField>
    <cacheField name="OFFER DESCRIPTION" numFmtId="0">
      <sharedItems containsBlank="1"/>
    </cacheField>
    <cacheField name="Promo Code" numFmtId="0">
      <sharedItems containsBlank="1"/>
    </cacheField>
    <cacheField name="URL Tracker" numFmtId="0">
      <sharedItems containsNonDate="0" containsString="0" containsBlank="1"/>
    </cacheField>
    <cacheField name="SOCIAL MEDIA" numFmtId="0">
      <sharedItems containsString="0" containsBlank="1" containsNumber="1" containsInteger="1" minValue="100" maxValue="500"/>
    </cacheField>
    <cacheField name="PPC WEBSITE" numFmtId="0">
      <sharedItems containsString="0" containsBlank="1" containsNumber="1" containsInteger="1" minValue="200" maxValue="500"/>
    </cacheField>
    <cacheField name="DIRECT MAIL" numFmtId="165">
      <sharedItems containsString="0" containsBlank="1" containsNumber="1" containsInteger="1" minValue="250" maxValue="1200"/>
    </cacheField>
    <cacheField name="PRINT AD" numFmtId="165">
      <sharedItems containsString="0" containsBlank="1" containsNumber="1" containsInteger="1" minValue="300" maxValue="700"/>
    </cacheField>
    <cacheField name="OTHER" numFmtId="165">
      <sharedItems containsString="0" containsBlank="1" containsNumber="1" containsInteger="1" minValue="250" maxValue="2500"/>
    </cacheField>
    <cacheField name="MEMBER SITE" numFmtId="0">
      <sharedItems containsNonDate="0" containsString="0" containsBlank="1"/>
    </cacheField>
    <cacheField name="EMAIL " numFmtId="0">
      <sharedItems containsNonDate="0" containsString="0" containsBlank="1"/>
    </cacheField>
    <cacheField name="APP" numFmtId="0">
      <sharedItems containsNonDate="0" containsString="0" containsBlank="1"/>
    </cacheField>
    <cacheField name="IMPRESSIONS" numFmtId="0">
      <sharedItems containsString="0" containsBlank="1" containsNumber="1" containsInteger="1" minValue="0" maxValue="41149"/>
    </cacheField>
    <cacheField name="LINK CLICKS" numFmtId="0">
      <sharedItems containsString="0" containsBlank="1" containsNumber="1" containsInteger="1" minValue="80" maxValue="542"/>
    </cacheField>
    <cacheField name="CLICK RATE" numFmtId="9">
      <sharedItems containsBlank="1"/>
    </cacheField>
    <cacheField name="SUBMITTED FORMS" numFmtId="0">
      <sharedItems containsString="0" containsBlank="1" containsNumber="1" containsInteger="1" minValue="1" maxValue="10"/>
    </cacheField>
    <cacheField name=" SIGNAGE" numFmtId="0">
      <sharedItems containsNonDate="0" containsString="0" containsBlank="1"/>
    </cacheField>
    <cacheField name="TROON CHANNELS" numFmtId="0">
      <sharedItems containsNonDate="0" containsString="0" containsBlank="1"/>
    </cacheField>
    <cacheField name="SALES GOAL" numFmtId="1">
      <sharedItems containsString="0" containsBlank="1" containsNumber="1" containsInteger="1" minValue="4" maxValue="100"/>
    </cacheField>
    <cacheField name="SALES ACTUAL" numFmtId="1">
      <sharedItems containsString="0" containsBlank="1" containsNumber="1" containsInteger="1" minValue="1" maxValue="25"/>
    </cacheField>
    <cacheField name="SALES CONVERSION" numFmtId="9">
      <sharedItems/>
    </cacheField>
    <cacheField name="SALES REVENUE ACTUAL" numFmtId="44">
      <sharedItems containsString="0" containsBlank="1" containsNumber="1" containsInteger="1" minValue="500" maxValue="16500"/>
    </cacheField>
    <cacheField name="CAMPAIGN COSTS" numFmtId="44">
      <sharedItems/>
    </cacheField>
    <cacheField name="AD ROI" numFmtId="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">
  <r>
    <s v="February"/>
    <m/>
    <d v="2021-02-04T00:00:00"/>
    <d v="2021-02-07T00:00:00"/>
    <x v="0"/>
    <s v="$500 Credit"/>
    <m/>
    <m/>
    <n v="200"/>
    <m/>
    <m/>
    <m/>
    <m/>
    <m/>
    <m/>
    <m/>
    <n v="10948"/>
    <n v="542"/>
    <n v="4"/>
    <m/>
    <m/>
    <n v="1"/>
    <n v="1"/>
    <n v="1"/>
    <n v="6150"/>
    <n v="200"/>
    <n v="29.75"/>
  </r>
  <r>
    <s v="March"/>
    <m/>
    <d v="2021-03-04T00:00:00"/>
    <d v="2021-03-07T00:00:00"/>
    <x v="0"/>
    <s v="Troon Prive Ad"/>
    <m/>
    <m/>
    <n v="400"/>
    <m/>
    <m/>
    <m/>
    <m/>
    <m/>
    <m/>
    <m/>
    <n v="15942"/>
    <n v="540"/>
    <n v="10"/>
    <m/>
    <m/>
    <n v="1"/>
    <n v="0"/>
    <n v="0"/>
    <m/>
    <n v="400"/>
    <n v="-1"/>
  </r>
  <r>
    <s v="March"/>
    <m/>
    <d v="2021-03-03T00:00:00"/>
    <d v="2021-03-11T00:00:00"/>
    <x v="0"/>
    <s v="Google Ads"/>
    <m/>
    <m/>
    <m/>
    <n v="181"/>
    <m/>
    <m/>
    <m/>
    <m/>
    <m/>
    <m/>
    <n v="41149"/>
    <n v="513"/>
    <n v="1"/>
    <m/>
    <m/>
    <n v="0"/>
    <m/>
    <s v=""/>
    <m/>
    <n v="181"/>
    <n v="-1"/>
  </r>
  <r>
    <s v="February"/>
    <m/>
    <d v="2021-02-19T00:00:00"/>
    <d v="2021-03-11T00:00:00"/>
    <x v="1"/>
    <s v="Social Media Posts"/>
    <m/>
    <m/>
    <m/>
    <m/>
    <m/>
    <m/>
    <m/>
    <m/>
    <m/>
    <m/>
    <n v="0"/>
    <n v="80"/>
    <n v="1"/>
    <m/>
    <m/>
    <n v="0"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  <r>
    <m/>
    <m/>
    <m/>
    <m/>
    <x v="2"/>
    <m/>
    <m/>
    <m/>
    <m/>
    <m/>
    <m/>
    <m/>
    <m/>
    <m/>
    <m/>
    <m/>
    <m/>
    <m/>
    <m/>
    <m/>
    <m/>
    <m/>
    <m/>
    <s v=""/>
    <m/>
    <n v="0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9">
  <r>
    <x v="0"/>
    <m/>
    <s v="First week "/>
    <m/>
    <s v="Golf"/>
    <x v="0"/>
    <s v="Play Now thru 1/29 with Promo Code X Include Promo Code"/>
    <s v="Recommend PlayMore22 Promo Code"/>
    <m/>
    <m/>
    <m/>
    <m/>
    <m/>
    <m/>
    <m/>
    <m/>
    <m/>
    <n v="10948"/>
    <n v="542"/>
    <e v="#REF!"/>
    <n v="4"/>
    <m/>
    <m/>
    <m/>
    <m/>
    <s v=""/>
    <m/>
    <s v=""/>
    <s v=""/>
  </r>
  <r>
    <x v="0"/>
    <m/>
    <m/>
    <m/>
    <s v="Golf"/>
    <x v="1"/>
    <s v="Play Now thru 1/29 with Promo Code X Include Promo Code"/>
    <m/>
    <m/>
    <m/>
    <m/>
    <m/>
    <m/>
    <m/>
    <m/>
    <m/>
    <m/>
    <m/>
    <m/>
    <e v="#DIV/0!"/>
    <m/>
    <m/>
    <m/>
    <m/>
    <m/>
    <s v=""/>
    <m/>
    <s v=""/>
    <s v=""/>
  </r>
  <r>
    <x v="0"/>
    <m/>
    <m/>
    <m/>
    <s v="Golf"/>
    <x v="2"/>
    <s v="Promote Healthy Options In Restaurants, Walking Benefits/offers - TroonFIT"/>
    <m/>
    <m/>
    <n v="100"/>
    <m/>
    <m/>
    <m/>
    <m/>
    <m/>
    <m/>
    <m/>
    <n v="15942"/>
    <n v="540"/>
    <e v="#REF!"/>
    <n v="10"/>
    <m/>
    <m/>
    <n v="50"/>
    <n v="25"/>
    <s v=""/>
    <n v="2500"/>
    <s v=""/>
    <s v=""/>
  </r>
  <r>
    <x v="0"/>
    <m/>
    <m/>
    <m/>
    <s v="Golf"/>
    <x v="3"/>
    <m/>
    <m/>
    <m/>
    <m/>
    <m/>
    <m/>
    <m/>
    <m/>
    <m/>
    <m/>
    <m/>
    <n v="41149"/>
    <n v="513"/>
    <e v="#REF!"/>
    <n v="1"/>
    <m/>
    <m/>
    <m/>
    <m/>
    <s v=""/>
    <m/>
    <s v=""/>
    <s v=""/>
  </r>
  <r>
    <x v="0"/>
    <m/>
    <m/>
    <m/>
    <s v="Golf"/>
    <x v="4"/>
    <s v="Superbowl Sunday SG &amp; F&amp;B Offers"/>
    <m/>
    <m/>
    <m/>
    <m/>
    <m/>
    <m/>
    <m/>
    <m/>
    <m/>
    <m/>
    <m/>
    <m/>
    <e v="#DIV/0!"/>
    <m/>
    <m/>
    <m/>
    <m/>
    <m/>
    <s v=""/>
    <m/>
    <s v=""/>
    <s v=""/>
  </r>
  <r>
    <x v="0"/>
    <m/>
    <m/>
    <m/>
    <s v="Golf"/>
    <x v="5"/>
    <s v="Issued to weekend regular rate golfers, valid for 6 days from date of issue, issue twilight rate based on day and time of tee time when four golfers check-in together"/>
    <m/>
    <m/>
    <m/>
    <m/>
    <m/>
    <m/>
    <m/>
    <m/>
    <m/>
    <m/>
    <m/>
    <m/>
    <e v="#DIV/0!"/>
    <m/>
    <m/>
    <m/>
    <m/>
    <m/>
    <s v=""/>
    <m/>
    <s v=""/>
    <s v=""/>
  </r>
  <r>
    <x v="0"/>
    <m/>
    <m/>
    <m/>
    <s v="F&amp;B"/>
    <x v="6"/>
    <s v="Monday- Thursday / Daily Lunch and Dinner Specials"/>
    <m/>
    <m/>
    <n v="500"/>
    <m/>
    <m/>
    <m/>
    <m/>
    <m/>
    <m/>
    <m/>
    <m/>
    <m/>
    <e v="#DIV/0!"/>
    <m/>
    <m/>
    <m/>
    <n v="5"/>
    <n v="4"/>
    <s v=""/>
    <n v="4000"/>
    <s v=""/>
    <s v=""/>
  </r>
  <r>
    <x v="1"/>
    <m/>
    <m/>
    <m/>
    <s v="Golf"/>
    <x v="7"/>
    <s v="See Troon Program details: https://www.troon.com/play-troon-programs/get-into-golf/"/>
    <m/>
    <m/>
    <m/>
    <m/>
    <m/>
    <m/>
    <n v="1500"/>
    <m/>
    <m/>
    <m/>
    <m/>
    <m/>
    <e v="#DIV/0!"/>
    <m/>
    <m/>
    <m/>
    <n v="50"/>
    <n v="20"/>
    <s v=""/>
    <n v="14500"/>
    <s v=""/>
    <s v=""/>
  </r>
  <r>
    <x v="1"/>
    <m/>
    <m/>
    <m/>
    <s v="F&amp;B"/>
    <x v="8"/>
    <s v="Manufactured V-Day Dinner (promote better offer for Cardholders)"/>
    <m/>
    <m/>
    <m/>
    <m/>
    <m/>
    <m/>
    <m/>
    <m/>
    <m/>
    <m/>
    <m/>
    <m/>
    <e v="#DIV/0!"/>
    <m/>
    <m/>
    <m/>
    <m/>
    <m/>
    <s v=""/>
    <m/>
    <s v=""/>
    <s v=""/>
  </r>
  <r>
    <x v="1"/>
    <m/>
    <m/>
    <m/>
    <s v="Golf"/>
    <x v="9"/>
    <s v="Aka Super Bowl (but SB is Trademarked)GF, Cart &amp; Range Bundle - AM Double Tee"/>
    <m/>
    <m/>
    <m/>
    <m/>
    <m/>
    <m/>
    <m/>
    <m/>
    <m/>
    <m/>
    <m/>
    <m/>
    <e v="#DIV/0!"/>
    <m/>
    <m/>
    <m/>
    <m/>
    <m/>
    <s v=""/>
    <m/>
    <s v=""/>
    <s v=""/>
  </r>
  <r>
    <x v="1"/>
    <m/>
    <m/>
    <m/>
    <s v="F&amp;B"/>
    <x v="10"/>
    <m/>
    <m/>
    <m/>
    <m/>
    <m/>
    <m/>
    <m/>
    <m/>
    <m/>
    <m/>
    <m/>
    <m/>
    <m/>
    <e v="#DIV/0!"/>
    <m/>
    <m/>
    <m/>
    <m/>
    <m/>
    <s v=""/>
    <m/>
    <s v=""/>
    <s v=""/>
  </r>
  <r>
    <x v="1"/>
    <m/>
    <m/>
    <m/>
    <s v="F&amp;B"/>
    <x v="11"/>
    <s v="&quot;Drink Wine&quot; Day, Margarita Day, Kahlua Day"/>
    <m/>
    <m/>
    <m/>
    <m/>
    <m/>
    <m/>
    <m/>
    <m/>
    <m/>
    <m/>
    <m/>
    <m/>
    <e v="#DIV/0!"/>
    <m/>
    <m/>
    <m/>
    <m/>
    <m/>
    <s v=""/>
    <m/>
    <s v=""/>
    <s v=""/>
  </r>
  <r>
    <x v="1"/>
    <m/>
    <m/>
    <m/>
    <s v="Retail"/>
    <x v="12"/>
    <s v="Bundle Hat &amp; Sleeve of Balls for $XX (Table)"/>
    <m/>
    <m/>
    <n v="500"/>
    <n v="300"/>
    <n v="1200"/>
    <n v="700"/>
    <m/>
    <m/>
    <m/>
    <m/>
    <n v="0"/>
    <n v="80"/>
    <e v="#REF!"/>
    <n v="1"/>
    <m/>
    <m/>
    <n v="15"/>
    <n v="11"/>
    <s v=""/>
    <n v="10000"/>
    <s v=""/>
    <s v=""/>
  </r>
  <r>
    <x v="1"/>
    <m/>
    <m/>
    <m/>
    <s v="Golf"/>
    <x v="13"/>
    <s v="Issued to twilight golfers, valid for 6 days from date of issue, valid anytime before 4pm. Must Book Online "/>
    <m/>
    <m/>
    <m/>
    <n v="500"/>
    <m/>
    <m/>
    <m/>
    <m/>
    <m/>
    <m/>
    <m/>
    <m/>
    <m/>
    <m/>
    <m/>
    <m/>
    <n v="4"/>
    <n v="2"/>
    <s v=""/>
    <n v="1500"/>
    <s v=""/>
    <s v=""/>
  </r>
  <r>
    <x v="1"/>
    <m/>
    <m/>
    <m/>
    <s v="Golf"/>
    <x v="14"/>
    <s v="Issued to prime time golfers, valid before 4pm "/>
    <m/>
    <m/>
    <m/>
    <m/>
    <m/>
    <n v="300"/>
    <m/>
    <m/>
    <m/>
    <m/>
    <m/>
    <m/>
    <m/>
    <m/>
    <m/>
    <m/>
    <n v="5"/>
    <n v="3"/>
    <s v=""/>
    <n v="2000"/>
    <s v=""/>
    <s v=""/>
  </r>
  <r>
    <x v="1"/>
    <m/>
    <m/>
    <m/>
    <s v="Golf"/>
    <x v="15"/>
    <s v="BOGO Green Fees All Day (Cart not included)"/>
    <m/>
    <m/>
    <m/>
    <m/>
    <m/>
    <m/>
    <m/>
    <m/>
    <m/>
    <m/>
    <m/>
    <m/>
    <e v="#DIV/0!"/>
    <m/>
    <m/>
    <m/>
    <m/>
    <m/>
    <s v=""/>
    <m/>
    <s v=""/>
    <s v=""/>
  </r>
  <r>
    <x v="1"/>
    <m/>
    <m/>
    <m/>
    <s v="Golf"/>
    <x v="16"/>
    <s v="Awareness Emails OR &quot;Play for a Benjamin&quot;"/>
    <m/>
    <m/>
    <m/>
    <m/>
    <m/>
    <m/>
    <m/>
    <m/>
    <m/>
    <m/>
    <m/>
    <m/>
    <e v="#DIV/0!"/>
    <m/>
    <m/>
    <m/>
    <m/>
    <m/>
    <s v=""/>
    <m/>
    <s v=""/>
    <s v=""/>
  </r>
  <r>
    <x v="1"/>
    <m/>
    <m/>
    <m/>
    <s v="Golf"/>
    <x v="17"/>
    <s v="30% off GF M-Tues during 6am-6:59am"/>
    <m/>
    <m/>
    <m/>
    <m/>
    <m/>
    <m/>
    <n v="1000"/>
    <m/>
    <m/>
    <m/>
    <m/>
    <m/>
    <e v="#DIV/0!"/>
    <m/>
    <m/>
    <m/>
    <n v="20"/>
    <n v="12"/>
    <s v=""/>
    <n v="5000"/>
    <s v=""/>
    <s v=""/>
  </r>
  <r>
    <x v="1"/>
    <m/>
    <m/>
    <m/>
    <s v="F&amp;B"/>
    <x v="18"/>
    <s v="Create signature Club Margarita and offer drink special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Golf + F&amp;B"/>
    <x v="19"/>
    <s v="Golf &amp; Irished Themed Manufactured Event (X price Y for Cardholders)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Golf"/>
    <x v="20"/>
    <s v="Issued to everyone, valid day of play only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Golf"/>
    <x v="21"/>
    <s v="&quot;Value Add&quot; with any prime time green fee (Daily)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F&amp;B"/>
    <x v="22"/>
    <s v="Offer healthly menu and dining option in dining outlet and on-course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Golf"/>
    <x v="23"/>
    <s v="Move twilight up one hour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Golf"/>
    <x v="24"/>
    <s v="All day twilight rates every Monday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Retail"/>
    <x v="25"/>
    <s v="March Madness is Trademarked but create promo"/>
    <m/>
    <m/>
    <m/>
    <m/>
    <m/>
    <m/>
    <m/>
    <m/>
    <m/>
    <m/>
    <m/>
    <m/>
    <e v="#DIV/0!"/>
    <m/>
    <m/>
    <m/>
    <m/>
    <m/>
    <s v=""/>
    <m/>
    <s v=""/>
    <s v=""/>
  </r>
  <r>
    <x v="2"/>
    <m/>
    <m/>
    <m/>
    <s v="F&amp;B"/>
    <x v="26"/>
    <s v="Moscow Mule Day, World Whisky Day, Beer Day Malbec Day"/>
    <m/>
    <m/>
    <m/>
    <m/>
    <m/>
    <m/>
    <m/>
    <m/>
    <m/>
    <m/>
    <m/>
    <m/>
    <e v="#DIV/0!"/>
    <m/>
    <m/>
    <m/>
    <m/>
    <m/>
    <s v=""/>
    <m/>
    <s v=""/>
    <s v=""/>
  </r>
  <r>
    <x v="3"/>
    <m/>
    <m/>
    <m/>
    <s v="Golf"/>
    <x v="27"/>
    <s v="Play Weekdays in April and $X to be Donated To Els For Autism"/>
    <m/>
    <m/>
    <m/>
    <m/>
    <m/>
    <m/>
    <m/>
    <m/>
    <m/>
    <m/>
    <m/>
    <m/>
    <e v="#DIV/0!"/>
    <m/>
    <m/>
    <m/>
    <m/>
    <m/>
    <s v=""/>
    <m/>
    <s v=""/>
    <s v=""/>
  </r>
  <r>
    <x v="3"/>
    <m/>
    <m/>
    <m/>
    <s v="Golf + F&amp;B"/>
    <x v="28"/>
    <s v="Masters is Trademarked. Ideas: Par 3 Shootout on Wed, Augusta-like F&amp;B Specials"/>
    <m/>
    <m/>
    <m/>
    <m/>
    <m/>
    <m/>
    <m/>
    <m/>
    <m/>
    <m/>
    <m/>
    <m/>
    <e v="#DIV/0!"/>
    <m/>
    <m/>
    <m/>
    <m/>
    <m/>
    <s v=""/>
    <m/>
    <s v=""/>
    <s v=""/>
  </r>
  <r>
    <x v="3"/>
    <m/>
    <m/>
    <m/>
    <s v="Retail"/>
    <x v="29"/>
    <s v="Apparel and Equipment Sale, $5 Value &quot;Add On&quot; Table"/>
    <m/>
    <m/>
    <m/>
    <m/>
    <m/>
    <m/>
    <m/>
    <m/>
    <m/>
    <m/>
    <m/>
    <m/>
    <e v="#DIV/0!"/>
    <m/>
    <m/>
    <m/>
    <m/>
    <m/>
    <s v=""/>
    <m/>
    <s v=""/>
    <s v=""/>
  </r>
  <r>
    <x v="3"/>
    <m/>
    <m/>
    <m/>
    <s v="Golf"/>
    <x v="30"/>
    <s v="Use Promo Code Tax and save $10 (or Tax %) off All Week"/>
    <m/>
    <m/>
    <n v="400"/>
    <n v="300"/>
    <m/>
    <m/>
    <n v="300"/>
    <m/>
    <m/>
    <m/>
    <m/>
    <m/>
    <e v="#DIV/0!"/>
    <m/>
    <m/>
    <m/>
    <n v="10"/>
    <n v="4"/>
    <s v=""/>
    <n v="2000"/>
    <s v=""/>
    <s v=""/>
  </r>
  <r>
    <x v="4"/>
    <m/>
    <m/>
    <m/>
    <s v="Golf"/>
    <x v="31"/>
    <m/>
    <m/>
    <m/>
    <m/>
    <m/>
    <m/>
    <n v="400"/>
    <m/>
    <m/>
    <m/>
    <m/>
    <m/>
    <m/>
    <e v="#DIV/0!"/>
    <m/>
    <m/>
    <m/>
    <n v="10"/>
    <n v="4"/>
    <s v=""/>
    <n v="3000"/>
    <s v=""/>
    <s v=""/>
  </r>
  <r>
    <x v="3"/>
    <m/>
    <m/>
    <m/>
    <s v="Golf"/>
    <x v="32"/>
    <s v="Issued to all weekend golfers, valid for 5 days from date of issue."/>
    <m/>
    <m/>
    <m/>
    <n v="500"/>
    <m/>
    <m/>
    <m/>
    <m/>
    <m/>
    <m/>
    <m/>
    <m/>
    <e v="#DIV/0!"/>
    <m/>
    <m/>
    <m/>
    <n v="15"/>
    <n v="8"/>
    <s v=""/>
    <n v="2000"/>
    <s v=""/>
    <s v=""/>
  </r>
  <r>
    <x v="3"/>
    <m/>
    <m/>
    <m/>
    <s v="Golf"/>
    <x v="33"/>
    <s v="BOGO Green Fees All Day (Cart not included) OR Online Promo Code "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Golf"/>
    <x v="34"/>
    <s v="Promotion of Weekly Clinics"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Golf"/>
    <x v="5"/>
    <s v="Issued to weekend golfers, valid M-F before 1pm, expires 6 days"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Golf"/>
    <x v="35"/>
    <s v="50% off twilight green fees &amp; 25% off merchandise (no cart)"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Golf"/>
    <x v="36"/>
    <s v="Mom's Play Free on Mothers Day (cart not included)"/>
    <m/>
    <m/>
    <m/>
    <m/>
    <m/>
    <m/>
    <m/>
    <m/>
    <m/>
    <m/>
    <m/>
    <m/>
    <e v="#DIV/0!"/>
    <m/>
    <m/>
    <m/>
    <m/>
    <m/>
    <s v=""/>
    <m/>
    <s v=""/>
    <s v=""/>
  </r>
  <r>
    <x v="6"/>
    <m/>
    <m/>
    <m/>
    <s v="Golf"/>
    <x v="37"/>
    <s v="TroonFIT package specials after x-time, $10 credit for walking, TroonFit water bottle for walking round"/>
    <m/>
    <m/>
    <m/>
    <m/>
    <m/>
    <m/>
    <m/>
    <m/>
    <m/>
    <m/>
    <m/>
    <m/>
    <e v="#DIV/0!"/>
    <m/>
    <m/>
    <m/>
    <m/>
    <m/>
    <s v=""/>
    <m/>
    <s v=""/>
    <s v=""/>
  </r>
  <r>
    <x v="6"/>
    <m/>
    <m/>
    <m/>
    <s v="Golf"/>
    <x v="38"/>
    <s v="Bring Beginner 2 for 1, Bring Spouse, Adult 1/2 off when you bring junior"/>
    <m/>
    <m/>
    <m/>
    <m/>
    <m/>
    <m/>
    <m/>
    <m/>
    <m/>
    <m/>
    <m/>
    <m/>
    <e v="#DIV/0!"/>
    <m/>
    <m/>
    <m/>
    <m/>
    <m/>
    <s v=""/>
    <m/>
    <s v=""/>
    <s v=""/>
  </r>
  <r>
    <x v="6"/>
    <m/>
    <m/>
    <m/>
    <s v="Golf"/>
    <x v="39"/>
    <s v="2 for 1 for all Active Duty Military"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Golf"/>
    <x v="40"/>
    <m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Golf"/>
    <x v="41"/>
    <s v="Play after 10am and we will donate $10 to Patriot Golf Day See Troon info: https://www.troon.com/play-troon-programs/troons-troops/ "/>
    <m/>
    <m/>
    <m/>
    <m/>
    <m/>
    <m/>
    <m/>
    <m/>
    <m/>
    <m/>
    <m/>
    <m/>
    <e v="#DIV/0!"/>
    <m/>
    <m/>
    <m/>
    <m/>
    <m/>
    <s v=""/>
    <m/>
    <s v=""/>
    <s v=""/>
  </r>
  <r>
    <x v="5"/>
    <m/>
    <m/>
    <m/>
    <s v="F&amp;B"/>
    <x v="42"/>
    <s v="Thank You For All Who Have Served and Fought For Our Freedom + Memorial Day Bundle: Golf + Hot Dog/Burger, Chips &amp; Beer/Soda Bundle"/>
    <m/>
    <m/>
    <m/>
    <m/>
    <m/>
    <m/>
    <m/>
    <m/>
    <m/>
    <m/>
    <m/>
    <m/>
    <e v="#DIV/0!"/>
    <m/>
    <m/>
    <m/>
    <m/>
    <m/>
    <s v=""/>
    <m/>
    <s v=""/>
    <s v=""/>
  </r>
  <r>
    <x v="6"/>
    <m/>
    <m/>
    <m/>
    <s v="Golf"/>
    <x v="43"/>
    <s v="In additon to Junior camp info; add Troon program details; https://www.troon.com/play-troon-programs/troon-junior-club/"/>
    <m/>
    <m/>
    <n v="500"/>
    <m/>
    <m/>
    <m/>
    <m/>
    <m/>
    <m/>
    <m/>
    <m/>
    <m/>
    <e v="#DIV/0!"/>
    <m/>
    <m/>
    <m/>
    <n v="10"/>
    <n v="5"/>
    <s v=""/>
    <n v="2200"/>
    <s v=""/>
    <s v=""/>
  </r>
  <r>
    <x v="5"/>
    <m/>
    <m/>
    <m/>
    <s v="F&amp;B"/>
    <x v="44"/>
    <s v="Wine Day, Mint Julep Day, Martini Day"/>
    <m/>
    <m/>
    <n v="400"/>
    <n v="300"/>
    <m/>
    <n v="500"/>
    <m/>
    <m/>
    <m/>
    <m/>
    <m/>
    <m/>
    <e v="#DIV/0!"/>
    <m/>
    <m/>
    <m/>
    <n v="12"/>
    <n v="5"/>
    <s v=""/>
    <n v="2750"/>
    <s v=""/>
    <s v=""/>
  </r>
  <r>
    <x v="7"/>
    <m/>
    <m/>
    <m/>
    <s v="Golf"/>
    <x v="45"/>
    <m/>
    <m/>
    <m/>
    <m/>
    <m/>
    <n v="1000"/>
    <m/>
    <m/>
    <m/>
    <m/>
    <m/>
    <m/>
    <m/>
    <e v="#DIV/0!"/>
    <m/>
    <m/>
    <m/>
    <n v="50"/>
    <n v="10"/>
    <s v=""/>
    <n v="7000"/>
    <s v=""/>
    <s v=""/>
  </r>
  <r>
    <x v="7"/>
    <m/>
    <m/>
    <m/>
    <s v="Golf"/>
    <x v="46"/>
    <s v="50% off ladies green fees and 25% off ladies apparel ; See Troon program details: https://www.troon.com/play-troon-programs/womens-golf-month/"/>
    <m/>
    <m/>
    <m/>
    <m/>
    <m/>
    <m/>
    <n v="250"/>
    <m/>
    <m/>
    <m/>
    <m/>
    <m/>
    <e v="#DIV/0!"/>
    <m/>
    <m/>
    <m/>
    <n v="40"/>
    <n v="2"/>
    <s v=""/>
    <n v="2000"/>
    <s v=""/>
    <s v=""/>
  </r>
  <r>
    <x v="7"/>
    <m/>
    <m/>
    <m/>
    <s v="Golf"/>
    <x v="47"/>
    <s v="Promotion of Women's Golf Day Clinic"/>
    <m/>
    <m/>
    <m/>
    <m/>
    <m/>
    <m/>
    <m/>
    <m/>
    <m/>
    <m/>
    <m/>
    <m/>
    <e v="#DIV/0!"/>
    <m/>
    <m/>
    <m/>
    <m/>
    <m/>
    <s v=""/>
    <m/>
    <s v=""/>
    <s v=""/>
  </r>
  <r>
    <x v="8"/>
    <m/>
    <m/>
    <m/>
    <s v="Golf "/>
    <x v="48"/>
    <s v="TroonFIT package specials after x-time, $10 credit for walking, TroonFit water bottle for walking round"/>
    <m/>
    <m/>
    <m/>
    <m/>
    <n v="250"/>
    <m/>
    <n v="500"/>
    <m/>
    <m/>
    <m/>
    <m/>
    <m/>
    <e v="#DIV/0!"/>
    <m/>
    <m/>
    <m/>
    <n v="10"/>
    <n v="2"/>
    <s v=""/>
    <n v="1000"/>
    <s v=""/>
    <s v=""/>
  </r>
  <r>
    <x v="8"/>
    <m/>
    <m/>
    <m/>
    <s v="Golf"/>
    <x v="49"/>
    <s v="Dad’s play ½ off / 2 for 1 / or similar All Dad’s get a value add items, course decision ($10 value)"/>
    <m/>
    <m/>
    <m/>
    <m/>
    <m/>
    <m/>
    <n v="1000"/>
    <m/>
    <m/>
    <m/>
    <m/>
    <m/>
    <e v="#DIV/0!"/>
    <m/>
    <m/>
    <m/>
    <n v="5"/>
    <n v="2"/>
    <s v=""/>
    <n v="1000"/>
    <s v=""/>
    <s v=""/>
  </r>
  <r>
    <x v="7"/>
    <m/>
    <m/>
    <m/>
    <s v="Retail"/>
    <x v="49"/>
    <s v="30% Men's Apparel "/>
    <m/>
    <m/>
    <n v="400"/>
    <m/>
    <m/>
    <m/>
    <m/>
    <m/>
    <m/>
    <m/>
    <m/>
    <m/>
    <e v="#DIV/0!"/>
    <m/>
    <m/>
    <m/>
    <n v="5"/>
    <n v="2"/>
    <s v=""/>
    <n v="1000"/>
    <s v=""/>
    <s v=""/>
  </r>
  <r>
    <x v="7"/>
    <m/>
    <m/>
    <m/>
    <s v="Golf"/>
    <x v="50"/>
    <s v="Play unlimited golf all day $XX"/>
    <m/>
    <m/>
    <m/>
    <m/>
    <m/>
    <m/>
    <m/>
    <m/>
    <m/>
    <m/>
    <m/>
    <m/>
    <e v="#DIV/0!"/>
    <m/>
    <m/>
    <m/>
    <n v="25"/>
    <n v="7"/>
    <s v=""/>
    <n v="3500"/>
    <s v=""/>
    <s v=""/>
  </r>
  <r>
    <x v="7"/>
    <m/>
    <m/>
    <m/>
    <s v="Golf"/>
    <x v="51"/>
    <s v="Book a foursome and save 25%, weekdays afer 10am (Promo code)"/>
    <m/>
    <m/>
    <m/>
    <m/>
    <m/>
    <m/>
    <m/>
    <m/>
    <m/>
    <m/>
    <m/>
    <m/>
    <e v="#DIV/0!"/>
    <m/>
    <m/>
    <m/>
    <n v="10"/>
    <n v="3"/>
    <s v=""/>
    <n v="1500"/>
    <s v=""/>
    <s v=""/>
  </r>
  <r>
    <x v="7"/>
    <m/>
    <m/>
    <m/>
    <s v="Golf"/>
    <x v="21"/>
    <s v="&quot;Value Add&quot; with any prime time green fee (Daily)"/>
    <m/>
    <m/>
    <n v="300"/>
    <n v="300"/>
    <m/>
    <m/>
    <m/>
    <m/>
    <m/>
    <m/>
    <m/>
    <m/>
    <e v="#DIV/0!"/>
    <m/>
    <m/>
    <m/>
    <n v="10"/>
    <n v="3"/>
    <s v=""/>
    <n v="1500"/>
    <s v=""/>
    <s v=""/>
  </r>
  <r>
    <x v="9"/>
    <m/>
    <m/>
    <m/>
    <s v="Golf"/>
    <x v="20"/>
    <s v="issued to everyone, valid day of play only"/>
    <m/>
    <m/>
    <m/>
    <m/>
    <m/>
    <m/>
    <m/>
    <m/>
    <m/>
    <m/>
    <m/>
    <m/>
    <e v="#DIV/0!"/>
    <m/>
    <m/>
    <m/>
    <n v="40"/>
    <n v="15"/>
    <s v=""/>
    <n v="12000"/>
    <s v=""/>
    <s v=""/>
  </r>
  <r>
    <x v="9"/>
    <m/>
    <m/>
    <m/>
    <s v="Golf"/>
    <x v="21"/>
    <s v="&quot;Value Add&quot; with any prime time green fee (Daily)"/>
    <m/>
    <m/>
    <n v="300"/>
    <n v="300"/>
    <n v="1200"/>
    <n v="500"/>
    <m/>
    <m/>
    <m/>
    <m/>
    <m/>
    <m/>
    <e v="#DIV/0!"/>
    <m/>
    <m/>
    <m/>
    <n v="5"/>
    <n v="3"/>
    <s v=""/>
    <n v="1500"/>
    <s v=""/>
    <s v=""/>
  </r>
  <r>
    <x v="9"/>
    <m/>
    <m/>
    <m/>
    <s v="Golf"/>
    <x v="52"/>
    <s v="Promote Ohana Values/Rates/Offerings See Program Details; https://www.troon.com/play-troon-programs/troon-family-golf/"/>
    <m/>
    <m/>
    <m/>
    <m/>
    <m/>
    <m/>
    <m/>
    <m/>
    <m/>
    <m/>
    <m/>
    <m/>
    <e v="#DIV/0!"/>
    <m/>
    <m/>
    <m/>
    <n v="15"/>
    <n v="5"/>
    <s v=""/>
    <n v="2500"/>
    <s v=""/>
    <s v=""/>
  </r>
  <r>
    <x v="9"/>
    <m/>
    <m/>
    <m/>
    <s v="Golf"/>
    <x v="53"/>
    <s v="Play Weekdays after X &amp; $Y will be Donated to Childrens Miracle Network / Play Yellow with Jack Nicklaus"/>
    <m/>
    <m/>
    <m/>
    <m/>
    <m/>
    <m/>
    <m/>
    <m/>
    <m/>
    <m/>
    <m/>
    <m/>
    <e v="#DIV/0!"/>
    <m/>
    <m/>
    <m/>
    <m/>
    <m/>
    <s v=""/>
    <m/>
    <s v=""/>
    <s v=""/>
  </r>
  <r>
    <x v="9"/>
    <m/>
    <m/>
    <m/>
    <s v="F&amp;B"/>
    <x v="54"/>
    <s v="Hot Dog/Burger, Chips &amp; Beer/Soda Bundle"/>
    <m/>
    <m/>
    <m/>
    <m/>
    <m/>
    <m/>
    <m/>
    <m/>
    <m/>
    <m/>
    <m/>
    <m/>
    <e v="#DIV/0!"/>
    <m/>
    <m/>
    <m/>
    <n v="10"/>
    <n v="3"/>
    <s v=""/>
    <n v="1500"/>
    <s v=""/>
    <s v=""/>
  </r>
  <r>
    <x v="9"/>
    <m/>
    <m/>
    <m/>
    <s v="Golf"/>
    <x v="55"/>
    <s v="Super-Twilight GF &amp; Beer Bundle"/>
    <m/>
    <m/>
    <n v="400"/>
    <n v="200"/>
    <m/>
    <n v="500"/>
    <n v="2500"/>
    <m/>
    <m/>
    <m/>
    <m/>
    <m/>
    <e v="#DIV/0!"/>
    <m/>
    <m/>
    <m/>
    <n v="100"/>
    <n v="25"/>
    <s v=""/>
    <n v="16500"/>
    <s v=""/>
    <s v=""/>
  </r>
  <r>
    <x v="9"/>
    <m/>
    <m/>
    <m/>
    <s v="Golf"/>
    <x v="56"/>
    <s v="$XX walking rate during 6am hour"/>
    <m/>
    <m/>
    <n v="200"/>
    <n v="200"/>
    <m/>
    <m/>
    <m/>
    <m/>
    <m/>
    <m/>
    <m/>
    <m/>
    <e v="#DIV/0!"/>
    <m/>
    <m/>
    <m/>
    <n v="25"/>
    <n v="9"/>
    <s v=""/>
    <n v="7500"/>
    <s v=""/>
    <s v=""/>
  </r>
  <r>
    <x v="9"/>
    <m/>
    <m/>
    <m/>
    <s v="F&amp;B"/>
    <x v="57"/>
    <s v="Mojito Day, Daiquiri Day, Tequila Day, Scotch Day"/>
    <m/>
    <m/>
    <m/>
    <m/>
    <m/>
    <m/>
    <m/>
    <m/>
    <m/>
    <m/>
    <m/>
    <m/>
    <e v="#DIV/0!"/>
    <m/>
    <m/>
    <m/>
    <n v="25"/>
    <n v="7"/>
    <s v=""/>
    <n v="3500"/>
    <s v=""/>
    <s v=""/>
  </r>
  <r>
    <x v="10"/>
    <m/>
    <m/>
    <m/>
    <s v="Golf"/>
    <x v="32"/>
    <s v="Issued to all weekend golfers, valid for 5 days from date of issue."/>
    <m/>
    <m/>
    <m/>
    <m/>
    <m/>
    <m/>
    <m/>
    <m/>
    <m/>
    <m/>
    <m/>
    <m/>
    <e v="#DIV/0!"/>
    <m/>
    <m/>
    <m/>
    <n v="5"/>
    <n v="1"/>
    <s v=""/>
    <n v="500"/>
    <s v=""/>
    <s v=""/>
  </r>
  <r>
    <x v="10"/>
    <m/>
    <m/>
    <m/>
    <s v="Golf"/>
    <x v="58"/>
    <s v="Issued to everyone, valid for 7 days from date of issue."/>
    <m/>
    <m/>
    <m/>
    <m/>
    <m/>
    <m/>
    <m/>
    <m/>
    <m/>
    <m/>
    <m/>
    <m/>
    <e v="#DIV/0!"/>
    <m/>
    <m/>
    <m/>
    <m/>
    <m/>
    <s v=""/>
    <m/>
    <s v=""/>
    <s v=""/>
  </r>
  <r>
    <x v="10"/>
    <m/>
    <m/>
    <m/>
    <s v="Golf"/>
    <x v="59"/>
    <s v="Twilight all day rates on Monday only"/>
    <m/>
    <m/>
    <m/>
    <m/>
    <m/>
    <m/>
    <m/>
    <m/>
    <m/>
    <m/>
    <m/>
    <m/>
    <e v="#DIV/0!"/>
    <m/>
    <m/>
    <m/>
    <m/>
    <m/>
    <s v=""/>
    <m/>
    <s v=""/>
    <s v=""/>
  </r>
  <r>
    <x v="10"/>
    <m/>
    <m/>
    <m/>
    <s v="F&amp;B"/>
    <x v="60"/>
    <s v="Hot Dog/Burger, Chips &amp; Beer/Soda Bundle"/>
    <m/>
    <m/>
    <m/>
    <m/>
    <m/>
    <m/>
    <m/>
    <m/>
    <m/>
    <m/>
    <m/>
    <m/>
    <e v="#DIV/0!"/>
    <m/>
    <m/>
    <m/>
    <m/>
    <m/>
    <s v=""/>
    <m/>
    <s v=""/>
    <s v=""/>
  </r>
  <r>
    <x v="10"/>
    <m/>
    <m/>
    <m/>
    <s v="F&amp;B"/>
    <x v="61"/>
    <s v="IPA Day, International Beer Day, Rum Day, Whiskey Sour Day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Golf"/>
    <x v="62"/>
    <s v="Blue Flags on 9 &amp; 18 all month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Golf"/>
    <x v="5"/>
    <s v="Issued to weekend regular rate golfers, valid for 6 days from date of issue, issue twilight rate based on day and time of tee time when four golfers check-in together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Golf"/>
    <x v="63"/>
    <s v="Issued to weekend golfers, valid M-F before 1pm, expires 6 days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F&amp;B"/>
    <x v="64"/>
    <s v="Beer Tasting Events, Birdies &amp; Brew Specials. Golf &amp; Beer bundles, Range &amp; Beer Specials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Retail"/>
    <x v="65"/>
    <s v="valid for 7 days from date of issue, cart not included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Golf"/>
    <x v="66"/>
    <s v="Use Promo CodeFall10 &amp; Get $10 Off "/>
    <m/>
    <m/>
    <m/>
    <m/>
    <m/>
    <m/>
    <m/>
    <m/>
    <m/>
    <m/>
    <m/>
    <m/>
    <e v="#DIV/0!"/>
    <m/>
    <m/>
    <m/>
    <m/>
    <m/>
    <s v=""/>
    <m/>
    <s v=""/>
    <s v=""/>
  </r>
  <r>
    <x v="11"/>
    <m/>
    <m/>
    <m/>
    <s v="F&amp;B"/>
    <x v="67"/>
    <s v="Beer Lover's Day, Drink a Beer Day, Mulled Cider Day, Red Wine Day 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68"/>
    <s v="All locations 1 event Fundraiser – Troon Drives H.O.P.E – 100K Company Goal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69"/>
    <s v="Pink Flag on 9 &amp; 18 all month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70"/>
    <s v="Play Weekdays after X &amp; $Y will be Donated to Play For Pink/Breast Cancer Research Foundation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71"/>
    <s v="GF, Cart, Hot Dog/Burger, Drink, Chips (Weekends ONly)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72"/>
    <s v="Purchase now, Start Using 11/1 &amp; Get 14 Months of savings!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73"/>
    <s v="&quot;Value Add&quot; with any prime time green fee (Daily)"/>
    <m/>
    <m/>
    <m/>
    <m/>
    <m/>
    <m/>
    <m/>
    <m/>
    <m/>
    <m/>
    <m/>
    <m/>
    <e v="#DIV/0!"/>
    <m/>
    <m/>
    <m/>
    <m/>
    <m/>
    <s v=""/>
    <m/>
    <s v=""/>
    <s v=""/>
  </r>
  <r>
    <x v="12"/>
    <m/>
    <m/>
    <m/>
    <s v="Golf"/>
    <x v="74"/>
    <s v="Golf Rates Start at X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32"/>
    <s v="Issued to all weekend golfers, valid for 5 days from date of issue.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58"/>
    <s v="Issued to everyone, valid for 7 days from date of issue.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75"/>
    <s v="move twilight back one hour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76"/>
    <s v="Thank you Veterans! Veterans Play for X (Y if Cardholder) 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77"/>
    <s v="Create AM Tday SG 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m/>
    <x v="78"/>
    <m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Retail "/>
    <x v="79"/>
    <s v="Merchandise Special all Thanksgiving Weekend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80"/>
    <s v="X% off green fees w/ promo code now through 12/15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81"/>
    <s v="sell pre-paid rounds of golf in bundles (cart excluded)"/>
    <m/>
    <m/>
    <m/>
    <m/>
    <m/>
    <m/>
    <m/>
    <m/>
    <m/>
    <m/>
    <m/>
    <m/>
    <e v="#DIV/0!"/>
    <m/>
    <m/>
    <m/>
    <m/>
    <m/>
    <s v=""/>
    <m/>
    <s v=""/>
    <s v=""/>
  </r>
  <r>
    <x v="13"/>
    <m/>
    <m/>
    <m/>
    <s v="Golf"/>
    <x v="82"/>
    <s v="Bring In A New Toy Play for X (Y if Cardholders)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Retail"/>
    <x v="83"/>
    <s v="All items $10 and under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Retail"/>
    <x v="84"/>
    <s v="Buy $100 gift card, receive promo gift card for $10 / $200, receive $25 promo gift card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Retail"/>
    <x v="85"/>
    <s v="Feature a different item to promote or bundle a 12 Days of Christmas Golfer Gift Pack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m/>
    <x v="86"/>
    <m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F&amp;B"/>
    <x v="87"/>
    <s v="Lager Day, Sangria Day, Champagne Day 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Golf"/>
    <x v="65"/>
    <s v="valid for 7 days from date of issue, cart not included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Retail"/>
    <x v="20"/>
    <s v="issued to everyone, valid day of play only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Golf"/>
    <x v="88"/>
    <s v="General Holiday Message/Card OR &quot;Last Minute Gift Ideas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Golf"/>
    <x v="89"/>
    <s v="valid for 7 days from date of issue, cart not included"/>
    <m/>
    <m/>
    <m/>
    <m/>
    <m/>
    <m/>
    <m/>
    <m/>
    <m/>
    <m/>
    <m/>
    <m/>
    <e v="#DIV/0!"/>
    <m/>
    <m/>
    <m/>
    <m/>
    <m/>
    <s v=""/>
    <m/>
    <s v=""/>
    <s v=""/>
  </r>
  <r>
    <x v="14"/>
    <m/>
    <m/>
    <m/>
    <s v="Golf"/>
    <x v="90"/>
    <s v="Book Online at LongbowGolf.com For The Best Rates"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  <r>
    <x v="15"/>
    <m/>
    <m/>
    <m/>
    <m/>
    <x v="91"/>
    <m/>
    <m/>
    <m/>
    <m/>
    <m/>
    <m/>
    <m/>
    <m/>
    <m/>
    <m/>
    <m/>
    <m/>
    <m/>
    <e v="#DIV/0!"/>
    <m/>
    <m/>
    <m/>
    <m/>
    <m/>
    <s v="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">
  <location ref="A3:B4" firstHeaderRow="1" firstDataRow="1" firstDataCol="1"/>
  <pivotFields count="29">
    <pivotField showAll="0"/>
    <pivotField showAll="0"/>
    <pivotField showAll="0"/>
    <pivotField showAll="0"/>
    <pivotField showAll="0"/>
    <pivotField axis="axisRow" showAll="0">
      <items count="153">
        <item m="1" x="103"/>
        <item m="1" x="109"/>
        <item m="1" x="98"/>
        <item m="1" x="97"/>
        <item m="1" x="124"/>
        <item m="1" x="122"/>
        <item m="1" x="148"/>
        <item m="1" x="94"/>
        <item m="1" x="142"/>
        <item m="1" x="100"/>
        <item m="1" x="92"/>
        <item m="1" x="137"/>
        <item m="1" x="128"/>
        <item m="1" x="111"/>
        <item m="1" x="143"/>
        <item m="1" x="99"/>
        <item m="1" x="125"/>
        <item m="1" x="147"/>
        <item m="1" x="126"/>
        <item m="1" x="127"/>
        <item m="1" x="141"/>
        <item m="1" x="131"/>
        <item m="1" x="150"/>
        <item m="1" x="121"/>
        <item m="1" x="151"/>
        <item m="1" x="112"/>
        <item m="1" x="132"/>
        <item m="1" x="110"/>
        <item m="1" x="113"/>
        <item m="1" x="108"/>
        <item m="1" x="116"/>
        <item m="1" x="138"/>
        <item m="1" x="104"/>
        <item m="1" x="102"/>
        <item m="1" x="140"/>
        <item m="1" x="107"/>
        <item m="1" x="144"/>
        <item m="1" x="146"/>
        <item h="1" x="91"/>
        <item h="1" m="1" x="93"/>
        <item h="1" m="1" x="129"/>
        <item h="1" m="1" x="136"/>
        <item h="1" m="1" x="115"/>
        <item h="1" m="1" x="95"/>
        <item h="1" m="1" x="130"/>
        <item h="1" m="1" x="139"/>
        <item h="1" m="1" x="118"/>
        <item h="1" m="1" x="117"/>
        <item h="1" m="1" x="135"/>
        <item h="1" m="1" x="123"/>
        <item h="1" m="1" x="105"/>
        <item h="1" m="1" x="114"/>
        <item h="1" m="1" x="149"/>
        <item h="1" m="1" x="106"/>
        <item h="1" x="11"/>
        <item h="1" x="5"/>
        <item h="1" x="63"/>
        <item h="1" x="6"/>
        <item h="1" x="7"/>
        <item h="1" x="12"/>
        <item h="1" x="13"/>
        <item h="1" x="14"/>
        <item h="1" x="15"/>
        <item h="1" m="1" x="101"/>
        <item h="1" x="16"/>
        <item h="1" x="17"/>
        <item h="1" x="18"/>
        <item h="1" x="20"/>
        <item h="1" x="21"/>
        <item h="1" x="22"/>
        <item h="1" x="23"/>
        <item h="1" x="24"/>
        <item h="1" m="1" x="96"/>
        <item h="1" x="26"/>
        <item h="1" x="29"/>
        <item h="1" x="30"/>
        <item h="1" x="31"/>
        <item h="1" x="32"/>
        <item h="1" x="58"/>
        <item h="1" x="33"/>
        <item h="1" x="35"/>
        <item h="1" x="36"/>
        <item h="1" x="37"/>
        <item h="1" x="38"/>
        <item h="1" x="39"/>
        <item h="1" x="40"/>
        <item h="1" m="1" x="133"/>
        <item h="1" x="41"/>
        <item h="1" x="43"/>
        <item h="1" x="44"/>
        <item h="1" x="45"/>
        <item h="1" m="1" x="120"/>
        <item h="1" x="48"/>
        <item h="1" x="49"/>
        <item h="1" x="50"/>
        <item h="1" x="51"/>
        <item h="1" m="1" x="119"/>
        <item h="1" x="54"/>
        <item h="1" x="55"/>
        <item h="1" x="56"/>
        <item h="1" x="57"/>
        <item h="1" x="59"/>
        <item h="1" x="60"/>
        <item h="1" x="61"/>
        <item h="1" x="62"/>
        <item h="1" x="64"/>
        <item h="1" x="65"/>
        <item h="1" x="67"/>
        <item h="1" x="68"/>
        <item h="1" x="69"/>
        <item h="1" m="1" x="145"/>
        <item h="1" x="71"/>
        <item h="1" m="1" x="134"/>
        <item h="1" x="75"/>
        <item h="1" x="76"/>
        <item h="1" x="78"/>
        <item h="1" x="80"/>
        <item h="1" x="81"/>
        <item h="1" x="82"/>
        <item h="1" x="83"/>
        <item h="1" x="84"/>
        <item h="1" x="85"/>
        <item h="1" x="86"/>
        <item h="1" x="87"/>
        <item h="1" x="0"/>
        <item h="1" x="1"/>
        <item h="1" x="2"/>
        <item h="1" x="3"/>
        <item h="1" x="4"/>
        <item h="1" x="8"/>
        <item h="1" x="9"/>
        <item h="1" x="10"/>
        <item h="1" x="19"/>
        <item h="1" x="25"/>
        <item h="1" x="27"/>
        <item h="1" x="28"/>
        <item h="1" x="34"/>
        <item h="1" x="42"/>
        <item h="1" x="46"/>
        <item h="1" x="47"/>
        <item h="1" x="52"/>
        <item h="1" x="53"/>
        <item h="1" x="66"/>
        <item h="1" x="70"/>
        <item h="1" x="72"/>
        <item h="1" x="73"/>
        <item h="1" x="74"/>
        <item h="1" x="77"/>
        <item h="1" x="79"/>
        <item h="1" x="88"/>
        <item h="1" x="89"/>
        <item h="1" x="9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/>
    <pivotField numFmtId="44" showAll="0"/>
    <pivotField showAll="0"/>
  </pivotFields>
  <rowFields count="1">
    <field x="5"/>
  </rowFields>
  <rowItems count="1">
    <i t="grand">
      <x/>
    </i>
  </rowItems>
  <colItems count="1">
    <i/>
  </colItems>
  <dataFields count="1">
    <dataField name="Sum of CLICK RATE" fld="19" baseField="5" baseItem="11" numFmtId="167"/>
  </dataFields>
  <chartFormats count="1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 rowHeaderCaption="Month">
  <location ref="A3:C12" firstHeaderRow="0" firstDataRow="1" firstDataCol="1"/>
  <pivotFields count="29">
    <pivotField axis="axisRow" showAll="0">
      <items count="23">
        <item x="0"/>
        <item x="1"/>
        <item x="2"/>
        <item x="3"/>
        <item x="5"/>
        <item x="7"/>
        <item x="9"/>
        <item x="13"/>
        <item m="1" x="20"/>
        <item m="1" x="16"/>
        <item m="1" x="18"/>
        <item m="1" x="21"/>
        <item m="1" x="17"/>
        <item m="1" x="19"/>
        <item h="1" x="15"/>
        <item h="1" x="4"/>
        <item h="1" x="6"/>
        <item h="1" x="8"/>
        <item h="1" x="10"/>
        <item h="1" x="11"/>
        <item h="1" x="12"/>
        <item h="1" x="14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dataField="1" showAll="0"/>
    <pivotField dataField="1" numFmtId="44"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Revenue" fld="26" baseField="0" baseItem="0"/>
    <dataField name="Campaign Cost" fld="27" baseField="0" baseItem="0"/>
  </dataFields>
  <formats count="1">
    <format dxfId="33">
      <pivotArea outline="0" collapsedLevelsAreSubtotals="1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7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 rowHeaderCaption="Sales Campaign">
  <location ref="A3:B4" firstHeaderRow="1" firstDataRow="1" firstDataCol="1"/>
  <pivotFields count="29">
    <pivotField showAll="0"/>
    <pivotField showAll="0"/>
    <pivotField showAll="0"/>
    <pivotField showAll="0"/>
    <pivotField showAll="0"/>
    <pivotField axis="axisRow" showAll="0" sortType="descending">
      <items count="153">
        <item h="1" x="91"/>
        <item m="1" x="146"/>
        <item m="1" x="144"/>
        <item m="1" x="140"/>
        <item m="1" x="102"/>
        <item m="1" x="138"/>
        <item m="1" x="108"/>
        <item m="1" x="113"/>
        <item m="1" x="110"/>
        <item m="1" x="132"/>
        <item m="1" x="112"/>
        <item m="1" x="121"/>
        <item m="1" x="150"/>
        <item m="1" x="131"/>
        <item m="1" x="141"/>
        <item m="1" x="127"/>
        <item m="1" x="126"/>
        <item m="1" x="147"/>
        <item m="1" x="125"/>
        <item m="1" x="99"/>
        <item m="1" x="143"/>
        <item m="1" x="111"/>
        <item m="1" x="92"/>
        <item m="1" x="100"/>
        <item m="1" x="94"/>
        <item m="1" x="122"/>
        <item m="1" x="124"/>
        <item m="1" x="97"/>
        <item m="1" x="98"/>
        <item m="1" x="151"/>
        <item m="1" x="128"/>
        <item m="1" x="109"/>
        <item m="1" x="148"/>
        <item m="1" x="142"/>
        <item m="1" x="116"/>
        <item m="1" x="103"/>
        <item m="1" x="107"/>
        <item m="1" x="137"/>
        <item m="1" x="104"/>
        <item h="1" m="1" x="93"/>
        <item h="1" m="1" x="129"/>
        <item h="1" m="1" x="136"/>
        <item h="1" m="1" x="115"/>
        <item h="1" m="1" x="95"/>
        <item h="1" m="1" x="130"/>
        <item h="1" m="1" x="139"/>
        <item h="1" m="1" x="118"/>
        <item h="1" m="1" x="117"/>
        <item h="1" m="1" x="135"/>
        <item h="1" m="1" x="123"/>
        <item h="1" m="1" x="105"/>
        <item h="1" m="1" x="114"/>
        <item h="1" m="1" x="149"/>
        <item h="1" m="1" x="106"/>
        <item h="1" x="11"/>
        <item h="1" x="5"/>
        <item h="1" x="63"/>
        <item h="1" x="6"/>
        <item h="1" x="7"/>
        <item h="1" x="12"/>
        <item h="1" x="13"/>
        <item h="1" x="14"/>
        <item h="1" x="15"/>
        <item h="1" m="1" x="101"/>
        <item h="1" x="16"/>
        <item h="1" x="17"/>
        <item h="1" x="18"/>
        <item h="1" x="20"/>
        <item h="1" x="21"/>
        <item h="1" x="22"/>
        <item h="1" x="23"/>
        <item h="1" x="24"/>
        <item h="1" m="1" x="96"/>
        <item h="1" x="26"/>
        <item h="1" x="29"/>
        <item h="1" x="30"/>
        <item h="1" x="31"/>
        <item h="1" x="32"/>
        <item h="1" x="58"/>
        <item h="1" x="33"/>
        <item h="1" x="35"/>
        <item h="1" x="36"/>
        <item h="1" x="37"/>
        <item h="1" x="38"/>
        <item h="1" x="39"/>
        <item h="1" x="40"/>
        <item h="1" m="1" x="133"/>
        <item h="1" x="41"/>
        <item h="1" x="43"/>
        <item h="1" x="44"/>
        <item h="1" x="45"/>
        <item h="1" m="1" x="120"/>
        <item h="1" x="48"/>
        <item h="1" x="49"/>
        <item h="1" x="50"/>
        <item h="1" x="51"/>
        <item h="1" m="1" x="119"/>
        <item h="1" x="54"/>
        <item h="1" x="55"/>
        <item h="1" x="56"/>
        <item h="1" x="57"/>
        <item h="1" x="59"/>
        <item h="1" x="60"/>
        <item h="1" x="61"/>
        <item h="1" x="62"/>
        <item h="1" x="64"/>
        <item h="1" x="65"/>
        <item h="1" x="67"/>
        <item h="1" x="68"/>
        <item h="1" x="69"/>
        <item h="1" m="1" x="145"/>
        <item h="1" x="71"/>
        <item h="1" m="1" x="134"/>
        <item h="1" x="75"/>
        <item h="1" x="76"/>
        <item h="1" x="78"/>
        <item h="1" x="80"/>
        <item h="1" x="81"/>
        <item h="1" x="82"/>
        <item h="1" x="83"/>
        <item h="1" x="84"/>
        <item h="1" x="85"/>
        <item h="1" x="86"/>
        <item h="1" x="87"/>
        <item h="1" x="0"/>
        <item h="1" x="1"/>
        <item h="1" x="2"/>
        <item h="1" x="3"/>
        <item h="1" x="4"/>
        <item h="1" x="8"/>
        <item h="1" x="9"/>
        <item h="1" x="10"/>
        <item h="1" x="19"/>
        <item h="1" x="25"/>
        <item h="1" x="27"/>
        <item h="1" x="28"/>
        <item h="1" x="34"/>
        <item h="1" x="42"/>
        <item h="1" x="46"/>
        <item h="1" x="47"/>
        <item h="1" x="52"/>
        <item h="1" x="53"/>
        <item h="1" x="66"/>
        <item h="1" x="70"/>
        <item h="1" x="72"/>
        <item h="1" x="73"/>
        <item h="1" x="74"/>
        <item h="1" x="77"/>
        <item h="1" x="79"/>
        <item h="1" x="88"/>
        <item h="1" x="89"/>
        <item h="1" x="9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numFmtId="44" showAll="0"/>
    <pivotField dataField="1" showAll="0"/>
  </pivotFields>
  <rowFields count="1">
    <field x="5"/>
  </rowFields>
  <rowItems count="1">
    <i t="grand">
      <x/>
    </i>
  </rowItems>
  <colItems count="1">
    <i/>
  </colItems>
  <dataFields count="1">
    <dataField name="Return on Investment" fld="28" baseField="0" baseItem="0"/>
  </dataFields>
  <formats count="4">
    <format dxfId="32">
      <pivotArea collapsedLevelsAreSubtotals="1" fieldPosition="0">
        <references count="1">
          <reference field="5" count="0"/>
        </references>
      </pivotArea>
    </format>
    <format dxfId="31">
      <pivotArea grandRow="1" outline="0" collapsedLevelsAreSubtotals="1" fieldPosition="0"/>
    </format>
    <format dxfId="30">
      <pivotArea dataOnly="0" labelOnly="1" outline="0" axis="axisValues" fieldPosition="0"/>
    </format>
    <format dxfId="29">
      <pivotArea dataOnly="0" outline="0" axis="axisValues" fieldPosition="0"/>
    </format>
  </formats>
  <chartFormats count="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9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3:B12" firstHeaderRow="1" firstDataRow="1" firstDataCol="1"/>
  <pivotFields count="29">
    <pivotField axis="axisRow" showAll="0">
      <items count="23">
        <item x="0"/>
        <item x="1"/>
        <item x="2"/>
        <item x="3"/>
        <item x="5"/>
        <item x="7"/>
        <item x="9"/>
        <item x="13"/>
        <item m="1" x="20"/>
        <item m="1" x="18"/>
        <item m="1" x="16"/>
        <item m="1" x="21"/>
        <item m="1" x="17"/>
        <item h="1" x="15"/>
        <item m="1" x="19"/>
        <item h="1" x="4"/>
        <item h="1" x="6"/>
        <item h="1" x="8"/>
        <item h="1" x="10"/>
        <item h="1" x="11"/>
        <item h="1" x="12"/>
        <item h="1" x="14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numFmtId="44" showAll="0"/>
    <pivotField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ount of SALES OFFER" fld="5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4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 chartFormat="3">
  <location ref="A3:B6" firstHeaderRow="1" firstDataRow="1" firstDataCol="1"/>
  <pivotFields count="27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16">
        <item m="1" x="6"/>
        <item m="1" x="14"/>
        <item m="1" x="9"/>
        <item m="1" x="7"/>
        <item m="1" x="13"/>
        <item m="1" x="10"/>
        <item m="1" x="11"/>
        <item m="1" x="15"/>
        <item m="1" x="4"/>
        <item m="1" x="12"/>
        <item m="1" x="5"/>
        <item m="1" x="8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">
    <i>
      <x v="13"/>
    </i>
    <i>
      <x v="14"/>
    </i>
    <i>
      <x v="15"/>
    </i>
  </rowItems>
  <colItems count="1">
    <i/>
  </colItems>
  <dataFields count="1">
    <dataField name="Count of SEGMENT" fld="4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3:AC124" totalsRowCount="1" headerRowDxfId="66" dataDxfId="65" totalsRowDxfId="63" tableBorderDxfId="64">
  <sortState ref="A4:AB122">
    <sortCondition ref="C4:C122"/>
  </sortState>
  <tableColumns count="29">
    <tableColumn id="1" name="MONTH" dataDxfId="62" totalsRowDxfId="28"/>
    <tableColumn id="27" name="TYPE" dataDxfId="61" totalsRowDxfId="27"/>
    <tableColumn id="2" name="START DATE" dataDxfId="60" totalsRowDxfId="26"/>
    <tableColumn id="25" name="END DATE" dataDxfId="59" totalsRowDxfId="25"/>
    <tableColumn id="3" name="SEGMENT" dataDxfId="58" totalsRowDxfId="24"/>
    <tableColumn id="4" name="SALES OFFER" dataDxfId="57" totalsRowDxfId="23"/>
    <tableColumn id="5" name="OFFER DESCRIPTION" dataDxfId="56" totalsRowDxfId="22"/>
    <tableColumn id="29" name="Promo Code" dataDxfId="55" totalsRowDxfId="21"/>
    <tableColumn id="26" name="URL Tracker" dataDxfId="54" totalsRowDxfId="20"/>
    <tableColumn id="6" name="SOCIAL MEDIA" totalsRowFunction="sum" dataDxfId="53" totalsRowDxfId="19"/>
    <tableColumn id="7" name="PPC WEBSITE" totalsRowFunction="custom" dataDxfId="52" totalsRowDxfId="18">
      <totalsRowFormula>SUM(K4:K123)</totalsRowFormula>
    </tableColumn>
    <tableColumn id="8" name="DIRECT MAIL" totalsRowFunction="custom" dataDxfId="51" totalsRowDxfId="17">
      <totalsRowFormula>SUM(L4:L123)</totalsRowFormula>
    </tableColumn>
    <tableColumn id="9" name="PRINT AD" totalsRowFunction="custom" dataDxfId="50" totalsRowDxfId="16">
      <totalsRowFormula>SUM(M4:M123)</totalsRowFormula>
    </tableColumn>
    <tableColumn id="10" name="OTHER" totalsRowFunction="custom" dataDxfId="49" totalsRowDxfId="15">
      <totalsRowFormula>SUM(N4:N123)</totalsRowFormula>
    </tableColumn>
    <tableColumn id="11" name="MEMBER SITE" dataDxfId="48" totalsRowDxfId="14"/>
    <tableColumn id="12" name="EMAIL " dataDxfId="47" totalsRowDxfId="13"/>
    <tableColumn id="13" name="APP" dataDxfId="46" totalsRowDxfId="12"/>
    <tableColumn id="14" name="IMPRESSIONS" dataDxfId="45" totalsRowDxfId="11"/>
    <tableColumn id="15" name="LINK CLICKS" dataDxfId="44" totalsRowDxfId="10"/>
    <tableColumn id="28" name="CLICK RATE" dataDxfId="43" totalsRowDxfId="9" dataCellStyle="Percent">
      <calculatedColumnFormula>Table1[[#This Row],[LINK CLICKS]]/Table1[[#This Row],[IMPRESSIONS]]</calculatedColumnFormula>
    </tableColumn>
    <tableColumn id="16" name="SUBMITTED FORMS" dataDxfId="42" totalsRowDxfId="8"/>
    <tableColumn id="17" name=" SIGNAGE" dataDxfId="41" totalsRowDxfId="7"/>
    <tableColumn id="18" name="TROON CHANNELS" dataDxfId="40" totalsRowDxfId="6"/>
    <tableColumn id="19" name="SALES GOAL" totalsRowFunction="custom" dataDxfId="39" totalsRowDxfId="5">
      <totalsRowFormula>SUM(X4:X123)</totalsRowFormula>
    </tableColumn>
    <tableColumn id="20" name="SALES ACTUAL" totalsRowFunction="custom" dataDxfId="38" totalsRowDxfId="4">
      <totalsRowFormula>SUM(Y4:Y123)</totalsRowFormula>
    </tableColumn>
    <tableColumn id="21" name="SALES CONVERSION" totalsRowFunction="custom" dataDxfId="37" totalsRowDxfId="3" dataCellStyle="Percent">
      <calculatedColumnFormula>IFERROR([2]!Table1[[#This Row],[SALES ACTUAL]]/[2]!Table1[[#This Row],[SALES GOAL]],"")</calculatedColumnFormula>
      <totalsRowFormula>Table1[[#Totals],[SALES ACTUAL]]/Table1[[#Totals],[SALES GOAL]]</totalsRowFormula>
    </tableColumn>
    <tableColumn id="22" name="SALES REVENUE ACTUAL" totalsRowFunction="custom" dataDxfId="36" totalsRowDxfId="2">
      <totalsRowFormula>SUM(AA4:AA123)</totalsRowFormula>
    </tableColumn>
    <tableColumn id="24" name="CAMPAIGN COSTS" totalsRowFunction="custom" dataDxfId="35" totalsRowDxfId="1">
      <calculatedColumnFormula>IFERROR(SUM([2]!Table1[[#This Row],[SOCIAL MEDIA]:[OTHER]]),"")</calculatedColumnFormula>
      <totalsRowFormula>SUM(AB4:AB123)</totalsRowFormula>
    </tableColumn>
    <tableColumn id="23" name="AD ROI" dataDxfId="34" totalsRowDxfId="0">
      <calculatedColumnFormula>IFERROR(([2]!Table1[[#This Row],[SALES REVENUE ACTUAL]]-[2]!Table1[[#This Row],[CAMPAIGN COSTS]])/[2]!Table1[[#This Row],[CAMPAIGN COSTS]],"")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2" tint="-0.749992370372631"/>
  </sheetPr>
  <dimension ref="A1:AC124"/>
  <sheetViews>
    <sheetView tabSelected="1" topLeftCell="A70" zoomScale="125" zoomScaleNormal="125" workbookViewId="0">
      <selection activeCell="F77" sqref="F77"/>
    </sheetView>
  </sheetViews>
  <sheetFormatPr defaultColWidth="8.7109375" defaultRowHeight="12.75" x14ac:dyDescent="0.2"/>
  <cols>
    <col min="1" max="1" width="9.85546875" style="55" customWidth="1"/>
    <col min="2" max="2" width="7.5703125" style="55" hidden="1" customWidth="1"/>
    <col min="3" max="3" width="9.140625" style="52" customWidth="1"/>
    <col min="4" max="4" width="7.85546875" style="52" customWidth="1"/>
    <col min="5" max="5" width="9.28515625" style="56" customWidth="1"/>
    <col min="6" max="6" width="43.28515625" style="52" customWidth="1"/>
    <col min="7" max="7" width="70.85546875" style="52" customWidth="1"/>
    <col min="8" max="8" width="19.7109375" style="52" customWidth="1"/>
    <col min="9" max="9" width="18.42578125" style="52" customWidth="1"/>
    <col min="10" max="13" width="13.85546875" style="57" customWidth="1"/>
    <col min="14" max="14" width="11" style="57" bestFit="1" customWidth="1"/>
    <col min="15" max="15" width="14.140625" style="55" customWidth="1"/>
    <col min="16" max="16" width="11.7109375" style="55" customWidth="1"/>
    <col min="17" max="17" width="11.85546875" style="55" customWidth="1"/>
    <col min="18" max="18" width="12.7109375" style="55" customWidth="1"/>
    <col min="19" max="19" width="14" style="55" customWidth="1"/>
    <col min="20" max="20" width="15.42578125" style="77" customWidth="1"/>
    <col min="21" max="21" width="11.5703125" style="55" customWidth="1"/>
    <col min="22" max="22" width="14.85546875" style="55" customWidth="1"/>
    <col min="23" max="23" width="24.7109375" style="55" customWidth="1"/>
    <col min="24" max="24" width="14.42578125" style="55" customWidth="1"/>
    <col min="25" max="25" width="16.140625" style="55" customWidth="1"/>
    <col min="26" max="26" width="17" style="55" customWidth="1"/>
    <col min="27" max="27" width="14.85546875" style="55" customWidth="1"/>
    <col min="28" max="28" width="12.42578125" style="55" customWidth="1"/>
    <col min="29" max="29" width="9.7109375" style="55" customWidth="1"/>
    <col min="30" max="16384" width="8.7109375" style="52"/>
  </cols>
  <sheetData>
    <row r="1" spans="1:29" ht="22.5" customHeight="1" x14ac:dyDescent="0.2">
      <c r="A1" s="49"/>
      <c r="B1" s="49"/>
      <c r="C1" s="50"/>
      <c r="D1" s="50"/>
      <c r="E1" s="51"/>
      <c r="F1" s="50"/>
      <c r="G1" s="50"/>
      <c r="H1" s="50"/>
      <c r="I1" s="50"/>
      <c r="J1" s="138" t="s">
        <v>27</v>
      </c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9" t="s">
        <v>28</v>
      </c>
      <c r="Y1" s="139"/>
      <c r="Z1" s="139"/>
      <c r="AA1" s="139"/>
      <c r="AB1" s="139"/>
      <c r="AC1" s="139"/>
    </row>
    <row r="2" spans="1:29" ht="17.25" customHeight="1" x14ac:dyDescent="0.2">
      <c r="A2" s="49"/>
      <c r="B2" s="49"/>
      <c r="C2" s="53" t="s">
        <v>24</v>
      </c>
      <c r="D2" s="50"/>
      <c r="E2" s="54" t="s">
        <v>25</v>
      </c>
      <c r="F2" s="137" t="s">
        <v>26</v>
      </c>
      <c r="G2" s="137"/>
      <c r="H2" s="137"/>
      <c r="I2" s="137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9"/>
      <c r="Y2" s="139"/>
      <c r="Z2" s="139"/>
      <c r="AA2" s="139"/>
      <c r="AB2" s="139"/>
      <c r="AC2" s="139"/>
    </row>
    <row r="3" spans="1:29" s="10" customFormat="1" ht="24.75" customHeight="1" thickBot="1" x14ac:dyDescent="0.25">
      <c r="A3" s="5" t="s">
        <v>2</v>
      </c>
      <c r="B3" s="5" t="s">
        <v>30</v>
      </c>
      <c r="C3" s="5" t="s">
        <v>19</v>
      </c>
      <c r="D3" s="5" t="s">
        <v>20</v>
      </c>
      <c r="E3" s="5" t="s">
        <v>3</v>
      </c>
      <c r="F3" s="6" t="s">
        <v>4</v>
      </c>
      <c r="G3" s="6" t="s">
        <v>5</v>
      </c>
      <c r="H3" s="6" t="s">
        <v>136</v>
      </c>
      <c r="I3" s="6" t="s">
        <v>21</v>
      </c>
      <c r="J3" s="7" t="s">
        <v>6</v>
      </c>
      <c r="K3" s="7" t="s">
        <v>13</v>
      </c>
      <c r="L3" s="7" t="s">
        <v>14</v>
      </c>
      <c r="M3" s="7" t="s">
        <v>23</v>
      </c>
      <c r="N3" s="7" t="s">
        <v>15</v>
      </c>
      <c r="O3" s="8" t="s">
        <v>7</v>
      </c>
      <c r="P3" s="8" t="s">
        <v>39</v>
      </c>
      <c r="Q3" s="8" t="s">
        <v>8</v>
      </c>
      <c r="R3" s="8" t="s">
        <v>44</v>
      </c>
      <c r="S3" s="8" t="s">
        <v>45</v>
      </c>
      <c r="T3" s="75" t="s">
        <v>49</v>
      </c>
      <c r="U3" s="8" t="s">
        <v>46</v>
      </c>
      <c r="V3" s="8" t="s">
        <v>38</v>
      </c>
      <c r="W3" s="8" t="s">
        <v>40</v>
      </c>
      <c r="X3" s="9" t="s">
        <v>9</v>
      </c>
      <c r="Y3" s="9" t="s">
        <v>10</v>
      </c>
      <c r="Z3" s="9" t="s">
        <v>11</v>
      </c>
      <c r="AA3" s="9" t="s">
        <v>22</v>
      </c>
      <c r="AB3" s="9" t="s">
        <v>16</v>
      </c>
      <c r="AC3" s="9" t="s">
        <v>12</v>
      </c>
    </row>
    <row r="4" spans="1:29" s="10" customFormat="1" ht="13.5" x14ac:dyDescent="0.25">
      <c r="A4" s="154" t="s">
        <v>51</v>
      </c>
      <c r="B4" s="155"/>
      <c r="C4" s="156" t="s">
        <v>137</v>
      </c>
      <c r="D4" s="156"/>
      <c r="E4" s="157" t="s">
        <v>52</v>
      </c>
      <c r="F4" s="158" t="s">
        <v>175</v>
      </c>
      <c r="G4" s="159" t="s">
        <v>176</v>
      </c>
      <c r="H4" s="144" t="s">
        <v>139</v>
      </c>
      <c r="I4" s="81"/>
      <c r="J4" s="11"/>
      <c r="K4" s="82"/>
      <c r="L4" s="11"/>
      <c r="M4" s="11"/>
      <c r="N4" s="80"/>
      <c r="O4" s="12"/>
      <c r="P4" s="12"/>
      <c r="Q4" s="12"/>
      <c r="R4" s="12">
        <v>10948</v>
      </c>
      <c r="S4" s="12">
        <v>542</v>
      </c>
      <c r="T4" s="76" t="e">
        <f>[1]!Table1[[#This Row],[LINK CLICKS]]/[1]!Table1[[#This Row],[IMPRESSIONS]]</f>
        <v>#REF!</v>
      </c>
      <c r="U4" s="12">
        <v>4</v>
      </c>
      <c r="V4" s="13"/>
      <c r="W4" s="13"/>
      <c r="X4" s="14"/>
      <c r="Y4" s="14"/>
      <c r="Z4" s="63" t="str">
        <f>IFERROR([2]!Table1[[#This Row],[SALES ACTUAL]]/[2]!Table1[[#This Row],[SALES GOAL]],"")</f>
        <v/>
      </c>
      <c r="AA4" s="83"/>
      <c r="AB4" s="66" t="str">
        <f>IFERROR(SUM([2]!Table1[[#This Row],[SOCIAL MEDIA]:[OTHER]]),"")</f>
        <v/>
      </c>
      <c r="AC4" s="67" t="str">
        <f>IFERROR(([2]!Table1[[#This Row],[SALES REVENUE ACTUAL]]-[2]!Table1[[#This Row],[CAMPAIGN COSTS]])/[2]!Table1[[#This Row],[CAMPAIGN COSTS]],"")</f>
        <v/>
      </c>
    </row>
    <row r="5" spans="1:29" s="10" customFormat="1" ht="13.5" x14ac:dyDescent="0.25">
      <c r="A5" s="160" t="s">
        <v>51</v>
      </c>
      <c r="B5" s="119"/>
      <c r="C5" s="120"/>
      <c r="D5" s="120"/>
      <c r="E5" s="88" t="s">
        <v>52</v>
      </c>
      <c r="F5" s="89" t="s">
        <v>193</v>
      </c>
      <c r="G5" s="161" t="s">
        <v>177</v>
      </c>
      <c r="H5" s="145"/>
      <c r="I5" s="97"/>
      <c r="J5" s="93"/>
      <c r="K5" s="93"/>
      <c r="L5" s="93"/>
      <c r="M5" s="93"/>
      <c r="N5" s="99"/>
      <c r="O5" s="94"/>
      <c r="P5" s="94"/>
      <c r="Q5" s="94"/>
      <c r="R5" s="94"/>
      <c r="S5" s="94"/>
      <c r="T5" s="95" t="e">
        <f>Table1[[#This Row],[LINK CLICKS]]/Table1[[#This Row],[IMPRESSIONS]]</f>
        <v>#DIV/0!</v>
      </c>
      <c r="U5" s="94"/>
      <c r="V5" s="100"/>
      <c r="W5" s="100"/>
      <c r="X5" s="96"/>
      <c r="Y5" s="96"/>
      <c r="Z5" s="101" t="str">
        <f>IFERROR([2]!Table1[[#This Row],[SALES ACTUAL]]/[2]!Table1[[#This Row],[SALES GOAL]],"")</f>
        <v/>
      </c>
      <c r="AA5" s="83"/>
      <c r="AB5" s="66" t="str">
        <f>IFERROR(SUM([2]!Table1[[#This Row],[SOCIAL MEDIA]:[OTHER]]),"")</f>
        <v/>
      </c>
      <c r="AC5" s="67" t="str">
        <f>IFERROR(([2]!Table1[[#This Row],[SALES REVENUE ACTUAL]]-[2]!Table1[[#This Row],[CAMPAIGN COSTS]])/[2]!Table1[[#This Row],[CAMPAIGN COSTS]],"")</f>
        <v/>
      </c>
    </row>
    <row r="6" spans="1:29" s="10" customFormat="1" ht="13.5" x14ac:dyDescent="0.25">
      <c r="A6" s="160" t="s">
        <v>51</v>
      </c>
      <c r="B6" s="117"/>
      <c r="C6" s="120"/>
      <c r="D6" s="120"/>
      <c r="E6" s="88" t="s">
        <v>52</v>
      </c>
      <c r="F6" s="89" t="s">
        <v>138</v>
      </c>
      <c r="G6" s="161" t="s">
        <v>140</v>
      </c>
      <c r="H6" s="146"/>
      <c r="I6" s="84"/>
      <c r="J6" s="19">
        <v>100</v>
      </c>
      <c r="K6" s="20"/>
      <c r="L6" s="19"/>
      <c r="M6" s="19"/>
      <c r="N6" s="79"/>
      <c r="O6" s="22"/>
      <c r="P6" s="22"/>
      <c r="Q6" s="22"/>
      <c r="R6" s="22">
        <v>15942</v>
      </c>
      <c r="S6" s="22">
        <v>540</v>
      </c>
      <c r="T6" s="76" t="e">
        <f>[1]!Table1[[#This Row],[LINK CLICKS]]/[1]!Table1[[#This Row],[IMPRESSIONS]]</f>
        <v>#REF!</v>
      </c>
      <c r="U6" s="22">
        <v>10</v>
      </c>
      <c r="V6" s="22"/>
      <c r="W6" s="23"/>
      <c r="X6" s="24">
        <v>50</v>
      </c>
      <c r="Y6" s="24">
        <v>25</v>
      </c>
      <c r="Z6" s="64" t="str">
        <f>IFERROR([2]!Table1[[#This Row],[SALES ACTUAL]]/[2]!Table1[[#This Row],[SALES GOAL]],"")</f>
        <v/>
      </c>
      <c r="AA6" s="25">
        <v>2500</v>
      </c>
      <c r="AB6" s="68" t="str">
        <f>IFERROR(SUM([2]!Table1[[#This Row],[SOCIAL MEDIA]:[OTHER]]),"")</f>
        <v/>
      </c>
      <c r="AC6" s="69" t="str">
        <f>IFERROR(([2]!Table1[[#This Row],[SALES REVENUE ACTUAL]]-[2]!Table1[[#This Row],[CAMPAIGN COSTS]])/[2]!Table1[[#This Row],[CAMPAIGN COSTS]],"")</f>
        <v/>
      </c>
    </row>
    <row r="7" spans="1:29" s="10" customFormat="1" ht="13.5" x14ac:dyDescent="0.25">
      <c r="A7" s="160" t="s">
        <v>51</v>
      </c>
      <c r="B7" s="121"/>
      <c r="C7" s="120"/>
      <c r="D7" s="120"/>
      <c r="E7" s="88" t="s">
        <v>52</v>
      </c>
      <c r="F7" s="89" t="s">
        <v>141</v>
      </c>
      <c r="G7" s="161"/>
      <c r="H7" s="147"/>
      <c r="I7" s="18"/>
      <c r="J7" s="19"/>
      <c r="K7" s="19"/>
      <c r="L7" s="19"/>
      <c r="M7" s="19"/>
      <c r="N7" s="79"/>
      <c r="O7" s="22"/>
      <c r="P7" s="22"/>
      <c r="Q7" s="22"/>
      <c r="R7" s="22">
        <v>41149</v>
      </c>
      <c r="S7" s="22">
        <v>513</v>
      </c>
      <c r="T7" s="76" t="e">
        <f>[1]!Table1[[#This Row],[LINK CLICKS]]/[1]!Table1[[#This Row],[IMPRESSIONS]]</f>
        <v>#REF!</v>
      </c>
      <c r="U7" s="22">
        <v>1</v>
      </c>
      <c r="V7" s="22"/>
      <c r="W7" s="23"/>
      <c r="X7" s="24"/>
      <c r="Y7" s="24"/>
      <c r="Z7" s="64" t="str">
        <f>IFERROR([2]!Table1[[#This Row],[SALES ACTUAL]]/[2]!Table1[[#This Row],[SALES GOAL]],"")</f>
        <v/>
      </c>
      <c r="AA7" s="25"/>
      <c r="AB7" s="68" t="str">
        <f>IFERROR(SUM([2]!Table1[[#This Row],[SOCIAL MEDIA]:[OTHER]]),"")</f>
        <v/>
      </c>
      <c r="AC7" s="69" t="str">
        <f>IFERROR(([2]!Table1[[#This Row],[SALES REVENUE ACTUAL]]-[2]!Table1[[#This Row],[CAMPAIGN COSTS]])/[2]!Table1[[#This Row],[CAMPAIGN COSTS]],"")</f>
        <v/>
      </c>
    </row>
    <row r="8" spans="1:29" s="10" customFormat="1" ht="13.5" x14ac:dyDescent="0.25">
      <c r="A8" s="160" t="s">
        <v>51</v>
      </c>
      <c r="B8" s="121"/>
      <c r="C8" s="120"/>
      <c r="D8" s="120"/>
      <c r="E8" s="88" t="s">
        <v>52</v>
      </c>
      <c r="F8" s="89" t="s">
        <v>178</v>
      </c>
      <c r="G8" s="162" t="s">
        <v>142</v>
      </c>
      <c r="H8" s="148"/>
      <c r="I8" s="18"/>
      <c r="J8" s="19"/>
      <c r="K8" s="19"/>
      <c r="L8" s="19"/>
      <c r="M8" s="19"/>
      <c r="N8" s="79"/>
      <c r="O8" s="22"/>
      <c r="P8" s="22"/>
      <c r="Q8" s="22"/>
      <c r="R8" s="22"/>
      <c r="S8" s="22"/>
      <c r="T8" s="105" t="e">
        <f>Table1[[#This Row],[LINK CLICKS]]/Table1[[#This Row],[IMPRESSIONS]]</f>
        <v>#DIV/0!</v>
      </c>
      <c r="U8" s="22"/>
      <c r="V8" s="22"/>
      <c r="W8" s="23"/>
      <c r="X8" s="24"/>
      <c r="Y8" s="24"/>
      <c r="Z8" s="92" t="str">
        <f>IFERROR([2]!Table1[[#This Row],[SALES ACTUAL]]/[2]!Table1[[#This Row],[SALES GOAL]],"")</f>
        <v/>
      </c>
      <c r="AA8" s="25"/>
      <c r="AB8" s="68" t="str">
        <f>IFERROR(SUM([2]!Table1[[#This Row],[SOCIAL MEDIA]:[OTHER]]),"")</f>
        <v/>
      </c>
      <c r="AC8" s="69" t="str">
        <f>IFERROR(([2]!Table1[[#This Row],[SALES REVENUE ACTUAL]]-[2]!Table1[[#This Row],[CAMPAIGN COSTS]])/[2]!Table1[[#This Row],[CAMPAIGN COSTS]],"")</f>
        <v/>
      </c>
    </row>
    <row r="9" spans="1:29" s="10" customFormat="1" ht="14.25" thickBot="1" x14ac:dyDescent="0.3">
      <c r="A9" s="163" t="s">
        <v>51</v>
      </c>
      <c r="B9" s="164"/>
      <c r="C9" s="165"/>
      <c r="D9" s="165"/>
      <c r="E9" s="166" t="s">
        <v>57</v>
      </c>
      <c r="F9" s="167" t="s">
        <v>179</v>
      </c>
      <c r="G9" s="168" t="s">
        <v>67</v>
      </c>
      <c r="H9" s="149"/>
      <c r="I9" s="85"/>
      <c r="J9" s="19"/>
      <c r="K9" s="19"/>
      <c r="L9" s="19"/>
      <c r="M9" s="19"/>
      <c r="N9" s="79"/>
      <c r="O9" s="22"/>
      <c r="P9" s="22"/>
      <c r="Q9" s="22"/>
      <c r="R9" s="22"/>
      <c r="S9" s="22"/>
      <c r="T9" s="76" t="e">
        <f>Table1[[#This Row],[LINK CLICKS]]/Table1[[#This Row],[IMPRESSIONS]]</f>
        <v>#DIV/0!</v>
      </c>
      <c r="U9" s="22"/>
      <c r="V9" s="22"/>
      <c r="W9" s="23"/>
      <c r="X9" s="24"/>
      <c r="Y9" s="24"/>
      <c r="Z9" s="64" t="str">
        <f>IFERROR([2]!Table1[[#This Row],[SALES ACTUAL]]/[2]!Table1[[#This Row],[SALES GOAL]],"")</f>
        <v/>
      </c>
      <c r="AA9" s="25"/>
      <c r="AB9" s="68" t="str">
        <f>IFERROR(SUM([2]!Table1[[#This Row],[SOCIAL MEDIA]:[OTHER]]),"")</f>
        <v/>
      </c>
      <c r="AC9" s="69" t="str">
        <f>IFERROR(([2]!Table1[[#This Row],[SALES REVENUE ACTUAL]]-[2]!Table1[[#This Row],[CAMPAIGN COSTS]])/[2]!Table1[[#This Row],[CAMPAIGN COSTS]],"")</f>
        <v/>
      </c>
    </row>
    <row r="10" spans="1:29" s="10" customFormat="1" ht="13.5" x14ac:dyDescent="0.25">
      <c r="A10" s="154" t="s">
        <v>0</v>
      </c>
      <c r="B10" s="173"/>
      <c r="C10" s="169"/>
      <c r="D10" s="169"/>
      <c r="E10" s="157" t="s">
        <v>52</v>
      </c>
      <c r="F10" s="158" t="s">
        <v>56</v>
      </c>
      <c r="G10" s="174" t="s">
        <v>68</v>
      </c>
      <c r="H10" s="147"/>
      <c r="I10" s="17"/>
      <c r="J10" s="19"/>
      <c r="K10" s="19"/>
      <c r="L10" s="19"/>
      <c r="M10" s="19"/>
      <c r="N10" s="79">
        <v>1500</v>
      </c>
      <c r="O10" s="22"/>
      <c r="P10" s="22"/>
      <c r="Q10" s="22"/>
      <c r="R10" s="22"/>
      <c r="S10" s="22"/>
      <c r="T10" s="76" t="e">
        <f>Table1[[#This Row],[LINK CLICKS]]/Table1[[#This Row],[IMPRESSIONS]]</f>
        <v>#DIV/0!</v>
      </c>
      <c r="U10" s="22"/>
      <c r="V10" s="22"/>
      <c r="W10" s="22"/>
      <c r="X10" s="24">
        <v>50</v>
      </c>
      <c r="Y10" s="24">
        <v>20</v>
      </c>
      <c r="Z10" s="64" t="str">
        <f>IFERROR([2]!Table1[[#This Row],[SALES ACTUAL]]/[2]!Table1[[#This Row],[SALES GOAL]],"")</f>
        <v/>
      </c>
      <c r="AA10" s="25">
        <v>14500</v>
      </c>
      <c r="AB10" s="68" t="str">
        <f>IFERROR(SUM([2]!Table1[[#This Row],[SOCIAL MEDIA]:[OTHER]]),"")</f>
        <v/>
      </c>
      <c r="AC10" s="69" t="str">
        <f>IFERROR(([2]!Table1[[#This Row],[SALES REVENUE ACTUAL]]-[2]!Table1[[#This Row],[CAMPAIGN COSTS]])/[2]!Table1[[#This Row],[CAMPAIGN COSTS]],"")</f>
        <v/>
      </c>
    </row>
    <row r="11" spans="1:29" s="10" customFormat="1" ht="13.5" customHeight="1" x14ac:dyDescent="0.25">
      <c r="A11" s="160" t="s">
        <v>0</v>
      </c>
      <c r="B11" s="126"/>
      <c r="C11" s="120"/>
      <c r="D11" s="120"/>
      <c r="E11" s="87" t="s">
        <v>53</v>
      </c>
      <c r="F11" s="89" t="s">
        <v>143</v>
      </c>
      <c r="G11" s="175" t="s">
        <v>144</v>
      </c>
      <c r="H11" s="171"/>
      <c r="I11" s="102"/>
      <c r="J11" s="93"/>
      <c r="K11" s="93"/>
      <c r="L11" s="93"/>
      <c r="M11" s="93"/>
      <c r="N11" s="99"/>
      <c r="O11" s="94"/>
      <c r="P11" s="94"/>
      <c r="Q11" s="94"/>
      <c r="R11" s="94"/>
      <c r="S11" s="94"/>
      <c r="T11" s="95" t="e">
        <f>Table1[[#This Row],[LINK CLICKS]]/Table1[[#This Row],[IMPRESSIONS]]</f>
        <v>#DIV/0!</v>
      </c>
      <c r="U11" s="94"/>
      <c r="V11" s="94"/>
      <c r="W11" s="94"/>
      <c r="X11" s="96"/>
      <c r="Y11" s="96"/>
      <c r="Z11" s="92" t="str">
        <f>IFERROR([2]!Table1[[#This Row],[SALES ACTUAL]]/[2]!Table1[[#This Row],[SALES GOAL]],"")</f>
        <v/>
      </c>
      <c r="AA11" s="25"/>
      <c r="AB11" s="68" t="str">
        <f>IFERROR(SUM([2]!Table1[[#This Row],[SOCIAL MEDIA]:[OTHER]]),"")</f>
        <v/>
      </c>
      <c r="AC11" s="69" t="str">
        <f>IFERROR(([2]!Table1[[#This Row],[SALES REVENUE ACTUAL]]-[2]!Table1[[#This Row],[CAMPAIGN COSTS]])/[2]!Table1[[#This Row],[CAMPAIGN COSTS]],"")</f>
        <v/>
      </c>
    </row>
    <row r="12" spans="1:29" s="10" customFormat="1" ht="17.25" customHeight="1" x14ac:dyDescent="0.25">
      <c r="A12" s="160" t="s">
        <v>0</v>
      </c>
      <c r="B12" s="121"/>
      <c r="C12" s="120"/>
      <c r="D12" s="120"/>
      <c r="E12" s="87" t="s">
        <v>52</v>
      </c>
      <c r="F12" s="89" t="s">
        <v>180</v>
      </c>
      <c r="G12" s="161" t="s">
        <v>148</v>
      </c>
      <c r="H12" s="171"/>
      <c r="I12" s="102"/>
      <c r="J12" s="93"/>
      <c r="K12" s="93"/>
      <c r="L12" s="93"/>
      <c r="M12" s="93"/>
      <c r="N12" s="99"/>
      <c r="O12" s="94"/>
      <c r="P12" s="94"/>
      <c r="Q12" s="94"/>
      <c r="R12" s="94"/>
      <c r="S12" s="94"/>
      <c r="T12" s="95" t="e">
        <f>Table1[[#This Row],[LINK CLICKS]]/Table1[[#This Row],[IMPRESSIONS]]</f>
        <v>#DIV/0!</v>
      </c>
      <c r="U12" s="94"/>
      <c r="V12" s="94"/>
      <c r="W12" s="94"/>
      <c r="X12" s="96"/>
      <c r="Y12" s="96"/>
      <c r="Z12" s="92" t="str">
        <f>IFERROR([2]!Table1[[#This Row],[SALES ACTUAL]]/[2]!Table1[[#This Row],[SALES GOAL]],"")</f>
        <v/>
      </c>
      <c r="AA12" s="25"/>
      <c r="AB12" s="68" t="str">
        <f>IFERROR(SUM([2]!Table1[[#This Row],[SOCIAL MEDIA]:[OTHER]]),"")</f>
        <v/>
      </c>
      <c r="AC12" s="69" t="str">
        <f>IFERROR(([2]!Table1[[#This Row],[SALES REVENUE ACTUAL]]-[2]!Table1[[#This Row],[CAMPAIGN COSTS]])/[2]!Table1[[#This Row],[CAMPAIGN COSTS]],"")</f>
        <v/>
      </c>
    </row>
    <row r="13" spans="1:29" s="10" customFormat="1" ht="13.5" x14ac:dyDescent="0.25">
      <c r="A13" s="160" t="s">
        <v>0</v>
      </c>
      <c r="B13" s="126"/>
      <c r="C13" s="120"/>
      <c r="D13" s="120"/>
      <c r="E13" s="87" t="s">
        <v>53</v>
      </c>
      <c r="F13" s="89" t="s">
        <v>145</v>
      </c>
      <c r="G13" s="162"/>
      <c r="H13" s="171"/>
      <c r="I13" s="102"/>
      <c r="J13" s="93"/>
      <c r="K13" s="93"/>
      <c r="L13" s="93"/>
      <c r="M13" s="93"/>
      <c r="N13" s="99"/>
      <c r="O13" s="94"/>
      <c r="P13" s="94"/>
      <c r="Q13" s="94"/>
      <c r="R13" s="94"/>
      <c r="S13" s="94"/>
      <c r="T13" s="95" t="e">
        <f>Table1[[#This Row],[LINK CLICKS]]/Table1[[#This Row],[IMPRESSIONS]]</f>
        <v>#DIV/0!</v>
      </c>
      <c r="U13" s="94"/>
      <c r="V13" s="94"/>
      <c r="W13" s="94"/>
      <c r="X13" s="96"/>
      <c r="Y13" s="96"/>
      <c r="Z13" s="92" t="str">
        <f>IFERROR([2]!Table1[[#This Row],[SALES ACTUAL]]/[2]!Table1[[#This Row],[SALES GOAL]],"")</f>
        <v/>
      </c>
      <c r="AA13" s="25"/>
      <c r="AB13" s="68" t="str">
        <f>IFERROR(SUM([2]!Table1[[#This Row],[SOCIAL MEDIA]:[OTHER]]),"")</f>
        <v/>
      </c>
      <c r="AC13" s="69" t="str">
        <f>IFERROR(([2]!Table1[[#This Row],[SALES REVENUE ACTUAL]]-[2]!Table1[[#This Row],[CAMPAIGN COSTS]])/[2]!Table1[[#This Row],[CAMPAIGN COSTS]],"")</f>
        <v/>
      </c>
    </row>
    <row r="14" spans="1:29" s="10" customFormat="1" ht="13.5" x14ac:dyDescent="0.25">
      <c r="A14" s="160" t="s">
        <v>0</v>
      </c>
      <c r="B14" s="127"/>
      <c r="C14" s="120"/>
      <c r="D14" s="120"/>
      <c r="E14" s="87" t="s">
        <v>53</v>
      </c>
      <c r="F14" s="90" t="s">
        <v>65</v>
      </c>
      <c r="G14" s="161" t="s">
        <v>66</v>
      </c>
      <c r="H14" s="171"/>
      <c r="I14" s="102"/>
      <c r="J14" s="93"/>
      <c r="K14" s="93"/>
      <c r="L14" s="93"/>
      <c r="M14" s="93"/>
      <c r="N14" s="99"/>
      <c r="O14" s="94"/>
      <c r="P14" s="94"/>
      <c r="Q14" s="94"/>
      <c r="R14" s="94"/>
      <c r="S14" s="94"/>
      <c r="T14" s="95" t="e">
        <f>Table1[[#This Row],[LINK CLICKS]]/Table1[[#This Row],[IMPRESSIONS]]</f>
        <v>#DIV/0!</v>
      </c>
      <c r="U14" s="94"/>
      <c r="V14" s="94"/>
      <c r="W14" s="94"/>
      <c r="X14" s="96"/>
      <c r="Y14" s="96"/>
      <c r="Z14" s="92" t="str">
        <f>IFERROR([2]!Table1[[#This Row],[SALES ACTUAL]]/[2]!Table1[[#This Row],[SALES GOAL]],"")</f>
        <v/>
      </c>
      <c r="AA14" s="25"/>
      <c r="AB14" s="68" t="str">
        <f>IFERROR(SUM([2]!Table1[[#This Row],[SOCIAL MEDIA]:[OTHER]]),"")</f>
        <v/>
      </c>
      <c r="AC14" s="69" t="str">
        <f>IFERROR(([2]!Table1[[#This Row],[SALES REVENUE ACTUAL]]-[2]!Table1[[#This Row],[CAMPAIGN COSTS]])/[2]!Table1[[#This Row],[CAMPAIGN COSTS]],"")</f>
        <v/>
      </c>
    </row>
    <row r="15" spans="1:29" s="10" customFormat="1" ht="13.5" x14ac:dyDescent="0.25">
      <c r="A15" s="160" t="s">
        <v>0</v>
      </c>
      <c r="B15" s="124"/>
      <c r="C15" s="125"/>
      <c r="D15" s="125"/>
      <c r="E15" s="87" t="s">
        <v>57</v>
      </c>
      <c r="F15" s="89" t="s">
        <v>181</v>
      </c>
      <c r="G15" s="161" t="s">
        <v>241</v>
      </c>
      <c r="H15" s="172"/>
      <c r="I15" s="17"/>
      <c r="J15" s="19">
        <v>500</v>
      </c>
      <c r="K15" s="20">
        <v>300</v>
      </c>
      <c r="L15" s="19">
        <v>1200</v>
      </c>
      <c r="M15" s="19">
        <v>700</v>
      </c>
      <c r="N15" s="79"/>
      <c r="O15" s="22"/>
      <c r="P15" s="22"/>
      <c r="Q15" s="22"/>
      <c r="R15" s="22">
        <v>0</v>
      </c>
      <c r="S15" s="22">
        <v>80</v>
      </c>
      <c r="T15" s="76" t="e">
        <f>[1]!Table1[[#This Row],[LINK CLICKS]]/[1]!Table1[[#This Row],[IMPRESSIONS]]</f>
        <v>#REF!</v>
      </c>
      <c r="U15" s="22">
        <v>1</v>
      </c>
      <c r="V15" s="22"/>
      <c r="W15" s="23"/>
      <c r="X15" s="24">
        <v>15</v>
      </c>
      <c r="Y15" s="24">
        <v>11</v>
      </c>
      <c r="Z15" s="64" t="str">
        <f>IFERROR([2]!Table1[[#This Row],[SALES ACTUAL]]/[2]!Table1[[#This Row],[SALES GOAL]],"")</f>
        <v/>
      </c>
      <c r="AA15" s="25">
        <v>10000</v>
      </c>
      <c r="AB15" s="68" t="str">
        <f>IFERROR(SUM([2]!Table1[[#This Row],[SOCIAL MEDIA]:[OTHER]]),"")</f>
        <v/>
      </c>
      <c r="AC15" s="70" t="str">
        <f>IFERROR(([2]!Table1[[#This Row],[SALES REVENUE ACTUAL]]-[2]!Table1[[#This Row],[CAMPAIGN COSTS]])/[2]!Table1[[#This Row],[CAMPAIGN COSTS]],"")</f>
        <v/>
      </c>
    </row>
    <row r="16" spans="1:29" s="10" customFormat="1" ht="13.5" x14ac:dyDescent="0.25">
      <c r="A16" s="160" t="s">
        <v>0</v>
      </c>
      <c r="B16" s="121"/>
      <c r="C16" s="120"/>
      <c r="D16" s="120"/>
      <c r="E16" s="87" t="s">
        <v>52</v>
      </c>
      <c r="F16" s="89" t="s">
        <v>55</v>
      </c>
      <c r="G16" s="161"/>
      <c r="H16" s="147"/>
      <c r="I16" s="18"/>
      <c r="J16" s="19"/>
      <c r="K16" s="19"/>
      <c r="L16" s="19"/>
      <c r="M16" s="19"/>
      <c r="N16" s="79"/>
      <c r="O16" s="22"/>
      <c r="P16" s="22"/>
      <c r="Q16" s="22"/>
      <c r="R16" s="22"/>
      <c r="S16" s="22"/>
      <c r="T16" s="76" t="e">
        <f>Table1[[#This Row],[LINK CLICKS]]/Table1[[#This Row],[IMPRESSIONS]]</f>
        <v>#DIV/0!</v>
      </c>
      <c r="U16" s="22"/>
      <c r="V16" s="23"/>
      <c r="W16" s="23"/>
      <c r="X16" s="24"/>
      <c r="Y16" s="24"/>
      <c r="Z16" s="64" t="str">
        <f>IFERROR([2]!Table1[[#This Row],[SALES ACTUAL]]/[2]!Table1[[#This Row],[SALES GOAL]],"")</f>
        <v/>
      </c>
      <c r="AA16" s="25"/>
      <c r="AB16" s="68" t="str">
        <f>IFERROR(SUM([2]!Table1[[#This Row],[SOCIAL MEDIA]:[OTHER]]),"")</f>
        <v/>
      </c>
      <c r="AC16" s="69" t="str">
        <f>IFERROR(([2]!Table1[[#This Row],[SALES REVENUE ACTUAL]]-[2]!Table1[[#This Row],[CAMPAIGN COSTS]])/[2]!Table1[[#This Row],[CAMPAIGN COSTS]],"")</f>
        <v/>
      </c>
    </row>
    <row r="17" spans="1:29" s="10" customFormat="1" ht="13.5" x14ac:dyDescent="0.25">
      <c r="A17" s="160" t="s">
        <v>0</v>
      </c>
      <c r="B17" s="128"/>
      <c r="C17" s="120"/>
      <c r="D17" s="120"/>
      <c r="E17" s="87" t="s">
        <v>52</v>
      </c>
      <c r="F17" s="89" t="s">
        <v>58</v>
      </c>
      <c r="G17" s="161" t="s">
        <v>153</v>
      </c>
      <c r="H17" s="146"/>
      <c r="I17" s="84"/>
      <c r="J17" s="19"/>
      <c r="K17" s="19"/>
      <c r="L17" s="19"/>
      <c r="M17" s="19"/>
      <c r="N17" s="79"/>
      <c r="O17" s="22"/>
      <c r="P17" s="22"/>
      <c r="Q17" s="22"/>
      <c r="R17" s="22"/>
      <c r="S17" s="22"/>
      <c r="T17" s="76" t="e">
        <f>Table1[[#This Row],[LINK CLICKS]]/Table1[[#This Row],[IMPRESSIONS]]</f>
        <v>#DIV/0!</v>
      </c>
      <c r="U17" s="22"/>
      <c r="V17" s="23"/>
      <c r="W17" s="23"/>
      <c r="X17" s="24"/>
      <c r="Y17" s="24"/>
      <c r="Z17" s="64" t="str">
        <f>IFERROR([2]!Table1[[#This Row],[SALES ACTUAL]]/[2]!Table1[[#This Row],[SALES GOAL]],"")</f>
        <v/>
      </c>
      <c r="AA17" s="25"/>
      <c r="AB17" s="68" t="str">
        <f>IFERROR(SUM([2]!Table1[[#This Row],[SOCIAL MEDIA]:[OTHER]]),"")</f>
        <v/>
      </c>
      <c r="AC17" s="69" t="str">
        <f>IFERROR(([2]!Table1[[#This Row],[SALES REVENUE ACTUAL]]-[2]!Table1[[#This Row],[CAMPAIGN COSTS]])/[2]!Table1[[#This Row],[CAMPAIGN COSTS]],"")</f>
        <v/>
      </c>
    </row>
    <row r="18" spans="1:29" s="10" customFormat="1" ht="14.25" thickBot="1" x14ac:dyDescent="0.3">
      <c r="A18" s="163" t="s">
        <v>0</v>
      </c>
      <c r="B18" s="176"/>
      <c r="C18" s="165"/>
      <c r="D18" s="165"/>
      <c r="E18" s="166" t="s">
        <v>53</v>
      </c>
      <c r="F18" s="177" t="s">
        <v>69</v>
      </c>
      <c r="G18" s="178" t="s">
        <v>70</v>
      </c>
      <c r="H18" s="147"/>
      <c r="I18" s="18"/>
      <c r="J18" s="19"/>
      <c r="K18" s="19"/>
      <c r="L18" s="19"/>
      <c r="M18" s="19"/>
      <c r="N18" s="79"/>
      <c r="O18" s="22"/>
      <c r="P18" s="22"/>
      <c r="Q18" s="22"/>
      <c r="R18" s="22"/>
      <c r="S18" s="22"/>
      <c r="T18" s="76" t="e">
        <f>Table1[[#This Row],[LINK CLICKS]]/Table1[[#This Row],[IMPRESSIONS]]</f>
        <v>#DIV/0!</v>
      </c>
      <c r="U18" s="22"/>
      <c r="V18" s="22"/>
      <c r="W18" s="23"/>
      <c r="X18" s="24"/>
      <c r="Y18" s="24"/>
      <c r="Z18" s="64" t="str">
        <f>IFERROR([2]!Table1[[#This Row],[SALES ACTUAL]]/[2]!Table1[[#This Row],[SALES GOAL]],"")</f>
        <v/>
      </c>
      <c r="AA18" s="25"/>
      <c r="AB18" s="68" t="str">
        <f>IFERROR(SUM([2]!Table1[[#This Row],[SOCIAL MEDIA]:[OTHER]]),"")</f>
        <v/>
      </c>
      <c r="AC18" s="69" t="str">
        <f>IFERROR(([2]!Table1[[#This Row],[SALES REVENUE ACTUAL]]-[2]!Table1[[#This Row],[CAMPAIGN COSTS]])/[2]!Table1[[#This Row],[CAMPAIGN COSTS]],"")</f>
        <v/>
      </c>
    </row>
    <row r="19" spans="1:29" s="10" customFormat="1" ht="16.5" x14ac:dyDescent="0.3">
      <c r="A19" s="154" t="s">
        <v>1</v>
      </c>
      <c r="B19" s="179"/>
      <c r="C19" s="156"/>
      <c r="D19" s="156"/>
      <c r="E19" s="180" t="s">
        <v>152</v>
      </c>
      <c r="F19" s="181" t="s">
        <v>146</v>
      </c>
      <c r="G19" s="182" t="s">
        <v>147</v>
      </c>
      <c r="H19" s="171"/>
      <c r="I19" s="102"/>
      <c r="J19" s="93"/>
      <c r="K19" s="93"/>
      <c r="L19" s="93"/>
      <c r="M19" s="93"/>
      <c r="N19" s="99"/>
      <c r="O19" s="94"/>
      <c r="P19" s="94"/>
      <c r="Q19" s="94"/>
      <c r="R19" s="94"/>
      <c r="S19" s="94"/>
      <c r="T19" s="95" t="e">
        <f>Table1[[#This Row],[LINK CLICKS]]/Table1[[#This Row],[IMPRESSIONS]]</f>
        <v>#DIV/0!</v>
      </c>
      <c r="U19" s="94"/>
      <c r="V19" s="94"/>
      <c r="W19" s="100"/>
      <c r="X19" s="96"/>
      <c r="Y19" s="96"/>
      <c r="Z19" s="92" t="str">
        <f>IFERROR([2]!Table1[[#This Row],[SALES ACTUAL]]/[2]!Table1[[#This Row],[SALES GOAL]],"")</f>
        <v/>
      </c>
      <c r="AA19" s="25"/>
      <c r="AB19" s="68" t="str">
        <f>IFERROR(SUM([2]!Table1[[#This Row],[SOCIAL MEDIA]:[OTHER]]),"")</f>
        <v/>
      </c>
      <c r="AC19" s="69" t="str">
        <f>IFERROR(([2]!Table1[[#This Row],[SALES REVENUE ACTUAL]]-[2]!Table1[[#This Row],[CAMPAIGN COSTS]])/[2]!Table1[[#This Row],[CAMPAIGN COSTS]],"")</f>
        <v/>
      </c>
    </row>
    <row r="20" spans="1:29" s="10" customFormat="1" ht="13.5" x14ac:dyDescent="0.25">
      <c r="A20" s="160" t="s">
        <v>1</v>
      </c>
      <c r="B20" s="129"/>
      <c r="C20" s="120"/>
      <c r="D20" s="120"/>
      <c r="E20" s="87" t="s">
        <v>57</v>
      </c>
      <c r="F20" s="89" t="s">
        <v>183</v>
      </c>
      <c r="G20" s="161" t="s">
        <v>184</v>
      </c>
      <c r="H20" s="146"/>
      <c r="I20" s="84"/>
      <c r="J20" s="32"/>
      <c r="K20" s="19"/>
      <c r="L20" s="19"/>
      <c r="M20" s="19"/>
      <c r="N20" s="79"/>
      <c r="O20" s="22"/>
      <c r="P20" s="22"/>
      <c r="Q20" s="22"/>
      <c r="R20" s="22"/>
      <c r="S20" s="22"/>
      <c r="T20" s="76" t="e">
        <f>Table1[[#This Row],[LINK CLICKS]]/Table1[[#This Row],[IMPRESSIONS]]</f>
        <v>#DIV/0!</v>
      </c>
      <c r="U20" s="22"/>
      <c r="V20" s="23"/>
      <c r="W20" s="23"/>
      <c r="X20" s="24"/>
      <c r="Y20" s="24"/>
      <c r="Z20" s="64" t="str">
        <f>IFERROR([2]!Table1[[#This Row],[SALES ACTUAL]]/[2]!Table1[[#This Row],[SALES GOAL]],"")</f>
        <v/>
      </c>
      <c r="AA20" s="25"/>
      <c r="AB20" s="68" t="str">
        <f>IFERROR(SUM([2]!Table1[[#This Row],[SOCIAL MEDIA]:[OTHER]]),"")</f>
        <v/>
      </c>
      <c r="AC20" s="69" t="str">
        <f>IFERROR(([2]!Table1[[#This Row],[SALES REVENUE ACTUAL]]-[2]!Table1[[#This Row],[CAMPAIGN COSTS]])/[2]!Table1[[#This Row],[CAMPAIGN COSTS]],"")</f>
        <v/>
      </c>
    </row>
    <row r="21" spans="1:29" s="10" customFormat="1" ht="13.5" x14ac:dyDescent="0.25">
      <c r="A21" s="160" t="s">
        <v>1</v>
      </c>
      <c r="B21" s="121"/>
      <c r="C21" s="120"/>
      <c r="D21" s="120"/>
      <c r="E21" s="87" t="s">
        <v>52</v>
      </c>
      <c r="F21" s="89" t="s">
        <v>186</v>
      </c>
      <c r="G21" s="161" t="s">
        <v>215</v>
      </c>
      <c r="H21" s="147"/>
      <c r="I21" s="18"/>
      <c r="J21" s="19"/>
      <c r="K21" s="19"/>
      <c r="L21" s="19"/>
      <c r="M21" s="19"/>
      <c r="N21" s="79"/>
      <c r="O21" s="22"/>
      <c r="P21" s="22"/>
      <c r="Q21" s="22"/>
      <c r="R21" s="22"/>
      <c r="S21" s="22"/>
      <c r="T21" s="76" t="e">
        <f>Table1[[#This Row],[LINK CLICKS]]/Table1[[#This Row],[IMPRESSIONS]]</f>
        <v>#DIV/0!</v>
      </c>
      <c r="U21" s="22"/>
      <c r="V21" s="23"/>
      <c r="W21" s="23"/>
      <c r="X21" s="24"/>
      <c r="Y21" s="24"/>
      <c r="Z21" s="64" t="str">
        <f>IFERROR([2]!Table1[[#This Row],[SALES ACTUAL]]/[2]!Table1[[#This Row],[SALES GOAL]],"")</f>
        <v/>
      </c>
      <c r="AA21" s="25"/>
      <c r="AB21" s="68" t="str">
        <f>IFERROR(SUM([2]!Table1[[#This Row],[SOCIAL MEDIA]:[OTHER]]),"")</f>
        <v/>
      </c>
      <c r="AC21" s="69" t="str">
        <f>IFERROR(([2]!Table1[[#This Row],[SALES REVENUE ACTUAL]]-[2]!Table1[[#This Row],[CAMPAIGN COSTS]])/[2]!Table1[[#This Row],[CAMPAIGN COSTS]],"")</f>
        <v/>
      </c>
    </row>
    <row r="22" spans="1:29" s="10" customFormat="1" ht="13.5" x14ac:dyDescent="0.25">
      <c r="A22" s="160" t="s">
        <v>1</v>
      </c>
      <c r="B22" s="117"/>
      <c r="C22" s="120"/>
      <c r="D22" s="120"/>
      <c r="E22" s="87" t="s">
        <v>53</v>
      </c>
      <c r="F22" s="89" t="s">
        <v>72</v>
      </c>
      <c r="G22" s="161" t="s">
        <v>182</v>
      </c>
      <c r="H22" s="146"/>
      <c r="I22" s="84"/>
      <c r="J22" s="19"/>
      <c r="K22" s="19"/>
      <c r="L22" s="19"/>
      <c r="M22" s="19"/>
      <c r="N22" s="79"/>
      <c r="O22" s="22"/>
      <c r="P22" s="22"/>
      <c r="Q22" s="22"/>
      <c r="R22" s="22"/>
      <c r="S22" s="22"/>
      <c r="T22" s="76" t="e">
        <f>Table1[[#This Row],[LINK CLICKS]]/Table1[[#This Row],[IMPRESSIONS]]</f>
        <v>#DIV/0!</v>
      </c>
      <c r="U22" s="22"/>
      <c r="V22" s="22"/>
      <c r="W22" s="23"/>
      <c r="X22" s="24"/>
      <c r="Y22" s="24"/>
      <c r="Z22" s="64" t="str">
        <f>IFERROR([2]!Table1[[#This Row],[SALES ACTUAL]]/[2]!Table1[[#This Row],[SALES GOAL]],"")</f>
        <v/>
      </c>
      <c r="AA22" s="25"/>
      <c r="AB22" s="68" t="str">
        <f>IFERROR(SUM([2]!Table1[[#This Row],[SOCIAL MEDIA]:[OTHER]]),"")</f>
        <v/>
      </c>
      <c r="AC22" s="69" t="str">
        <f>IFERROR(([2]!Table1[[#This Row],[SALES REVENUE ACTUAL]]-[2]!Table1[[#This Row],[CAMPAIGN COSTS]])/[2]!Table1[[#This Row],[CAMPAIGN COSTS]],"")</f>
        <v/>
      </c>
    </row>
    <row r="23" spans="1:29" s="10" customFormat="1" ht="13.5" x14ac:dyDescent="0.25">
      <c r="A23" s="160" t="s">
        <v>1</v>
      </c>
      <c r="B23" s="129"/>
      <c r="C23" s="120"/>
      <c r="D23" s="120"/>
      <c r="E23" s="87" t="s">
        <v>52</v>
      </c>
      <c r="F23" s="89" t="s">
        <v>59</v>
      </c>
      <c r="G23" s="161" t="s">
        <v>73</v>
      </c>
      <c r="H23" s="146"/>
      <c r="I23" s="84"/>
      <c r="J23" s="19"/>
      <c r="K23" s="19"/>
      <c r="L23" s="19"/>
      <c r="M23" s="19"/>
      <c r="N23" s="79"/>
      <c r="O23" s="22"/>
      <c r="P23" s="22"/>
      <c r="Q23" s="22"/>
      <c r="R23" s="22"/>
      <c r="S23" s="22"/>
      <c r="T23" s="76" t="e">
        <f>Table1[[#This Row],[LINK CLICKS]]/Table1[[#This Row],[IMPRESSIONS]]</f>
        <v>#DIV/0!</v>
      </c>
      <c r="U23" s="22"/>
      <c r="V23" s="23"/>
      <c r="W23" s="23"/>
      <c r="X23" s="24"/>
      <c r="Y23" s="24"/>
      <c r="Z23" s="64" t="str">
        <f>IFERROR([2]!Table1[[#This Row],[SALES ACTUAL]]/[2]!Table1[[#This Row],[SALES GOAL]],"")</f>
        <v/>
      </c>
      <c r="AA23" s="25"/>
      <c r="AB23" s="68" t="str">
        <f>IFERROR(SUM([2]!Table1[[#This Row],[SOCIAL MEDIA]:[OTHER]]),"")</f>
        <v/>
      </c>
      <c r="AC23" s="69" t="str">
        <f>IFERROR(([2]!Table1[[#This Row],[SALES REVENUE ACTUAL]]-[2]!Table1[[#This Row],[CAMPAIGN COSTS]])/[2]!Table1[[#This Row],[CAMPAIGN COSTS]],"")</f>
        <v/>
      </c>
    </row>
    <row r="24" spans="1:29" s="10" customFormat="1" ht="13.5" x14ac:dyDescent="0.25">
      <c r="A24" s="160" t="s">
        <v>1</v>
      </c>
      <c r="B24" s="129"/>
      <c r="C24" s="120"/>
      <c r="D24" s="120"/>
      <c r="E24" s="87" t="s">
        <v>57</v>
      </c>
      <c r="F24" s="89" t="s">
        <v>149</v>
      </c>
      <c r="G24" s="161" t="s">
        <v>150</v>
      </c>
      <c r="H24" s="146"/>
      <c r="I24" s="84"/>
      <c r="J24" s="19"/>
      <c r="K24" s="19"/>
      <c r="L24" s="19"/>
      <c r="M24" s="19"/>
      <c r="N24" s="79"/>
      <c r="O24" s="22"/>
      <c r="P24" s="22"/>
      <c r="Q24" s="22"/>
      <c r="R24" s="22"/>
      <c r="S24" s="22"/>
      <c r="T24" s="76" t="e">
        <f>Table1[[#This Row],[LINK CLICKS]]/Table1[[#This Row],[IMPRESSIONS]]</f>
        <v>#DIV/0!</v>
      </c>
      <c r="U24" s="22"/>
      <c r="V24" s="22"/>
      <c r="W24" s="22"/>
      <c r="X24" s="24"/>
      <c r="Y24" s="24"/>
      <c r="Z24" s="64" t="str">
        <f>IFERROR([2]!Table1[[#This Row],[SALES ACTUAL]]/[2]!Table1[[#This Row],[SALES GOAL]],"")</f>
        <v/>
      </c>
      <c r="AA24" s="25"/>
      <c r="AB24" s="68" t="str">
        <f>IFERROR(SUM([2]!Table1[[#This Row],[SOCIAL MEDIA]:[OTHER]]),"")</f>
        <v/>
      </c>
      <c r="AC24" s="69" t="str">
        <f>IFERROR(([2]!Table1[[#This Row],[SALES REVENUE ACTUAL]]-[2]!Table1[[#This Row],[CAMPAIGN COSTS]])/[2]!Table1[[#This Row],[CAMPAIGN COSTS]],"")</f>
        <v/>
      </c>
    </row>
    <row r="25" spans="1:29" s="10" customFormat="1" ht="14.25" thickBot="1" x14ac:dyDescent="0.3">
      <c r="A25" s="163" t="s">
        <v>1</v>
      </c>
      <c r="B25" s="176"/>
      <c r="C25" s="165"/>
      <c r="D25" s="165"/>
      <c r="E25" s="183" t="s">
        <v>53</v>
      </c>
      <c r="F25" s="177" t="s">
        <v>60</v>
      </c>
      <c r="G25" s="178" t="s">
        <v>74</v>
      </c>
      <c r="H25" s="147"/>
      <c r="I25" s="18"/>
      <c r="J25" s="19"/>
      <c r="K25" s="19"/>
      <c r="L25" s="19"/>
      <c r="M25" s="19"/>
      <c r="N25" s="79"/>
      <c r="O25" s="22"/>
      <c r="P25" s="22"/>
      <c r="Q25" s="22"/>
      <c r="R25" s="22"/>
      <c r="S25" s="22"/>
      <c r="T25" s="76" t="e">
        <f>Table1[[#This Row],[LINK CLICKS]]/Table1[[#This Row],[IMPRESSIONS]]</f>
        <v>#DIV/0!</v>
      </c>
      <c r="U25" s="22"/>
      <c r="V25" s="22"/>
      <c r="W25" s="22"/>
      <c r="X25" s="24"/>
      <c r="Y25" s="24"/>
      <c r="Z25" s="64" t="str">
        <f>IFERROR([2]!Table1[[#This Row],[SALES ACTUAL]]/[2]!Table1[[#This Row],[SALES GOAL]],"")</f>
        <v/>
      </c>
      <c r="AA25" s="25"/>
      <c r="AB25" s="68" t="str">
        <f>IFERROR(SUM([2]!Table1[[#This Row],[SOCIAL MEDIA]:[OTHER]]),"")</f>
        <v/>
      </c>
      <c r="AC25" s="69" t="str">
        <f>IFERROR(([2]!Table1[[#This Row],[SALES REVENUE ACTUAL]]-[2]!Table1[[#This Row],[CAMPAIGN COSTS]])/[2]!Table1[[#This Row],[CAMPAIGN COSTS]],"")</f>
        <v/>
      </c>
    </row>
    <row r="26" spans="1:29" s="10" customFormat="1" ht="14.25" thickBot="1" x14ac:dyDescent="0.3">
      <c r="A26" s="195" t="s">
        <v>61</v>
      </c>
      <c r="B26" s="207"/>
      <c r="C26" s="196"/>
      <c r="D26" s="196"/>
      <c r="E26" s="197" t="s">
        <v>52</v>
      </c>
      <c r="F26" s="198" t="s">
        <v>155</v>
      </c>
      <c r="G26" s="208" t="s">
        <v>185</v>
      </c>
      <c r="H26" s="171"/>
      <c r="I26" s="102"/>
      <c r="J26" s="93"/>
      <c r="K26" s="93"/>
      <c r="L26" s="93"/>
      <c r="M26" s="93"/>
      <c r="N26" s="99"/>
      <c r="O26" s="94"/>
      <c r="P26" s="94"/>
      <c r="Q26" s="94"/>
      <c r="R26" s="94"/>
      <c r="S26" s="94"/>
      <c r="T26" s="95" t="e">
        <f>Table1[[#This Row],[LINK CLICKS]]/Table1[[#This Row],[IMPRESSIONS]]</f>
        <v>#DIV/0!</v>
      </c>
      <c r="U26" s="94"/>
      <c r="V26" s="94"/>
      <c r="W26" s="94"/>
      <c r="X26" s="96"/>
      <c r="Y26" s="96"/>
      <c r="Z26" s="92" t="str">
        <f>IFERROR([2]!Table1[[#This Row],[SALES ACTUAL]]/[2]!Table1[[#This Row],[SALES GOAL]],"")</f>
        <v/>
      </c>
      <c r="AA26" s="25"/>
      <c r="AB26" s="68" t="str">
        <f>IFERROR(SUM([2]!Table1[[#This Row],[SOCIAL MEDIA]:[OTHER]]),"")</f>
        <v/>
      </c>
      <c r="AC26" s="69" t="str">
        <f>IFERROR(([2]!Table1[[#This Row],[SALES REVENUE ACTUAL]]-[2]!Table1[[#This Row],[CAMPAIGN COSTS]])/[2]!Table1[[#This Row],[CAMPAIGN COSTS]],"")</f>
        <v/>
      </c>
    </row>
    <row r="27" spans="1:29" s="10" customFormat="1" ht="13.5" x14ac:dyDescent="0.25">
      <c r="A27" s="150" t="s">
        <v>61</v>
      </c>
      <c r="B27" s="129"/>
      <c r="C27" s="118"/>
      <c r="D27" s="118"/>
      <c r="E27" s="150" t="s">
        <v>152</v>
      </c>
      <c r="F27" s="153" t="s">
        <v>188</v>
      </c>
      <c r="G27" s="153" t="s">
        <v>151</v>
      </c>
      <c r="H27" s="103"/>
      <c r="I27" s="102"/>
      <c r="J27" s="93"/>
      <c r="K27" s="93"/>
      <c r="L27" s="93"/>
      <c r="M27" s="93"/>
      <c r="N27" s="99"/>
      <c r="O27" s="94"/>
      <c r="P27" s="94"/>
      <c r="Q27" s="94"/>
      <c r="R27" s="94"/>
      <c r="S27" s="94"/>
      <c r="T27" s="95" t="e">
        <f>Table1[[#This Row],[LINK CLICKS]]/Table1[[#This Row],[IMPRESSIONS]]</f>
        <v>#DIV/0!</v>
      </c>
      <c r="U27" s="94"/>
      <c r="V27" s="94"/>
      <c r="W27" s="94"/>
      <c r="X27" s="96"/>
      <c r="Y27" s="96"/>
      <c r="Z27" s="92" t="str">
        <f>IFERROR([2]!Table1[[#This Row],[SALES ACTUAL]]/[2]!Table1[[#This Row],[SALES GOAL]],"")</f>
        <v/>
      </c>
      <c r="AA27" s="25"/>
      <c r="AB27" s="68" t="str">
        <f>IFERROR(SUM([2]!Table1[[#This Row],[SOCIAL MEDIA]:[OTHER]]),"")</f>
        <v/>
      </c>
      <c r="AC27" s="69" t="str">
        <f>IFERROR(([2]!Table1[[#This Row],[SALES REVENUE ACTUAL]]-[2]!Table1[[#This Row],[CAMPAIGN COSTS]])/[2]!Table1[[#This Row],[CAMPAIGN COSTS]],"")</f>
        <v/>
      </c>
    </row>
    <row r="28" spans="1:29" s="10" customFormat="1" ht="13.5" x14ac:dyDescent="0.25">
      <c r="A28" s="87" t="s">
        <v>61</v>
      </c>
      <c r="B28" s="129"/>
      <c r="C28" s="120"/>
      <c r="D28" s="120"/>
      <c r="E28" s="87" t="s">
        <v>57</v>
      </c>
      <c r="F28" s="89" t="s">
        <v>75</v>
      </c>
      <c r="G28" s="89" t="s">
        <v>76</v>
      </c>
      <c r="H28" s="84"/>
      <c r="I28" s="84"/>
      <c r="J28" s="32"/>
      <c r="K28" s="19"/>
      <c r="L28" s="19"/>
      <c r="M28" s="19"/>
      <c r="N28" s="79"/>
      <c r="O28" s="22"/>
      <c r="P28" s="22"/>
      <c r="Q28" s="22"/>
      <c r="R28" s="22"/>
      <c r="S28" s="22"/>
      <c r="T28" s="76" t="e">
        <f>Table1[[#This Row],[LINK CLICKS]]/Table1[[#This Row],[IMPRESSIONS]]</f>
        <v>#DIV/0!</v>
      </c>
      <c r="U28" s="22"/>
      <c r="V28" s="22"/>
      <c r="W28" s="22"/>
      <c r="X28" s="24"/>
      <c r="Y28" s="24"/>
      <c r="Z28" s="64" t="str">
        <f>IFERROR([2]!Table1[[#This Row],[SALES ACTUAL]]/[2]!Table1[[#This Row],[SALES GOAL]],"")</f>
        <v/>
      </c>
      <c r="AA28" s="25"/>
      <c r="AB28" s="68" t="str">
        <f>IFERROR(SUM([2]!Table1[[#This Row],[SOCIAL MEDIA]:[OTHER]]),"")</f>
        <v/>
      </c>
      <c r="AC28" s="69" t="str">
        <f>IFERROR(([2]!Table1[[#This Row],[SALES REVENUE ACTUAL]]-[2]!Table1[[#This Row],[CAMPAIGN COSTS]])/[2]!Table1[[#This Row],[CAMPAIGN COSTS]],"")</f>
        <v/>
      </c>
    </row>
    <row r="29" spans="1:29" s="10" customFormat="1" ht="13.5" x14ac:dyDescent="0.25">
      <c r="A29" s="87" t="s">
        <v>61</v>
      </c>
      <c r="B29" s="124"/>
      <c r="C29" s="125"/>
      <c r="D29" s="125"/>
      <c r="E29" s="87" t="s">
        <v>52</v>
      </c>
      <c r="F29" s="89" t="s">
        <v>207</v>
      </c>
      <c r="G29" s="89" t="s">
        <v>208</v>
      </c>
      <c r="H29" s="98"/>
      <c r="I29" s="97"/>
      <c r="J29" s="93"/>
      <c r="K29" s="93"/>
      <c r="L29" s="93"/>
      <c r="M29" s="93"/>
      <c r="N29" s="99"/>
      <c r="O29" s="94"/>
      <c r="P29" s="94"/>
      <c r="Q29" s="94"/>
      <c r="R29" s="94"/>
      <c r="S29" s="94"/>
      <c r="T29" s="95" t="e">
        <f>Table1[[#This Row],[LINK CLICKS]]/Table1[[#This Row],[IMPRESSIONS]]</f>
        <v>#DIV/0!</v>
      </c>
      <c r="U29" s="94"/>
      <c r="V29" s="94"/>
      <c r="W29" s="94"/>
      <c r="X29" s="96"/>
      <c r="Y29" s="96"/>
      <c r="Z29" s="92" t="str">
        <f>IFERROR([2]!Table1[[#This Row],[SALES ACTUAL]]/[2]!Table1[[#This Row],[SALES GOAL]],"")</f>
        <v/>
      </c>
      <c r="AA29" s="25"/>
      <c r="AB29" s="68" t="str">
        <f>IFERROR(SUM([2]!Table1[[#This Row],[SOCIAL MEDIA]:[OTHER]]),"")</f>
        <v/>
      </c>
      <c r="AC29" s="69" t="str">
        <f>IFERROR(([2]!Table1[[#This Row],[SALES REVENUE ACTUAL]]-[2]!Table1[[#This Row],[CAMPAIGN COSTS]])/[2]!Table1[[#This Row],[CAMPAIGN COSTS]],"")</f>
        <v/>
      </c>
    </row>
    <row r="30" spans="1:29" s="10" customFormat="1" ht="13.5" x14ac:dyDescent="0.25">
      <c r="A30" s="87" t="s">
        <v>61</v>
      </c>
      <c r="B30" s="124"/>
      <c r="C30" s="125"/>
      <c r="D30" s="125"/>
      <c r="E30" s="87" t="s">
        <v>52</v>
      </c>
      <c r="F30" s="89" t="s">
        <v>77</v>
      </c>
      <c r="G30" s="89" t="s">
        <v>189</v>
      </c>
      <c r="H30" s="16"/>
      <c r="I30" s="17"/>
      <c r="J30" s="19">
        <v>400</v>
      </c>
      <c r="K30" s="20">
        <v>300</v>
      </c>
      <c r="L30" s="19"/>
      <c r="M30" s="19"/>
      <c r="N30" s="79">
        <v>300</v>
      </c>
      <c r="O30" s="22"/>
      <c r="P30" s="22"/>
      <c r="Q30" s="22"/>
      <c r="R30" s="22"/>
      <c r="S30" s="22"/>
      <c r="T30" s="76" t="e">
        <f>Table1[[#This Row],[LINK CLICKS]]/Table1[[#This Row],[IMPRESSIONS]]</f>
        <v>#DIV/0!</v>
      </c>
      <c r="U30" s="22"/>
      <c r="V30" s="23"/>
      <c r="W30" s="23"/>
      <c r="X30" s="24">
        <v>10</v>
      </c>
      <c r="Y30" s="24">
        <v>4</v>
      </c>
      <c r="Z30" s="64" t="str">
        <f>IFERROR([2]!Table1[[#This Row],[SALES ACTUAL]]/[2]!Table1[[#This Row],[SALES GOAL]],"")</f>
        <v/>
      </c>
      <c r="AA30" s="25">
        <v>2000</v>
      </c>
      <c r="AB30" s="68" t="str">
        <f>IFERROR(SUM([2]!Table1[[#This Row],[SOCIAL MEDIA]:[OTHER]]),"")</f>
        <v/>
      </c>
      <c r="AC30" s="69" t="str">
        <f>IFERROR(([2]!Table1[[#This Row],[SALES REVENUE ACTUAL]]-[2]!Table1[[#This Row],[CAMPAIGN COSTS]])/[2]!Table1[[#This Row],[CAMPAIGN COSTS]],"")</f>
        <v/>
      </c>
    </row>
    <row r="31" spans="1:29" s="10" customFormat="1" ht="13.5" x14ac:dyDescent="0.25">
      <c r="A31" s="87" t="s">
        <v>78</v>
      </c>
      <c r="B31" s="124"/>
      <c r="C31" s="125"/>
      <c r="D31" s="125"/>
      <c r="E31" s="87" t="s">
        <v>52</v>
      </c>
      <c r="F31" s="89" t="s">
        <v>79</v>
      </c>
      <c r="G31" s="91"/>
      <c r="H31" s="16"/>
      <c r="I31" s="26"/>
      <c r="J31" s="19"/>
      <c r="K31" s="19"/>
      <c r="L31" s="19"/>
      <c r="M31" s="19">
        <v>400</v>
      </c>
      <c r="N31" s="79"/>
      <c r="O31" s="22"/>
      <c r="P31" s="22"/>
      <c r="Q31" s="22"/>
      <c r="R31" s="22"/>
      <c r="S31" s="22"/>
      <c r="T31" s="76" t="e">
        <f>Table1[[#This Row],[LINK CLICKS]]/Table1[[#This Row],[IMPRESSIONS]]</f>
        <v>#DIV/0!</v>
      </c>
      <c r="U31" s="22"/>
      <c r="V31" s="22"/>
      <c r="W31" s="23"/>
      <c r="X31" s="24">
        <v>10</v>
      </c>
      <c r="Y31" s="24">
        <v>4</v>
      </c>
      <c r="Z31" s="64" t="str">
        <f>IFERROR([2]!Table1[[#This Row],[SALES ACTUAL]]/[2]!Table1[[#This Row],[SALES GOAL]],"")</f>
        <v/>
      </c>
      <c r="AA31" s="25">
        <v>3000</v>
      </c>
      <c r="AB31" s="68" t="str">
        <f>IFERROR(SUM([2]!Table1[[#This Row],[SOCIAL MEDIA]:[OTHER]]),"")</f>
        <v/>
      </c>
      <c r="AC31" s="69" t="str">
        <f>IFERROR(([2]!Table1[[#This Row],[SALES REVENUE ACTUAL]]-[2]!Table1[[#This Row],[CAMPAIGN COSTS]])/[2]!Table1[[#This Row],[CAMPAIGN COSTS]],"")</f>
        <v/>
      </c>
    </row>
    <row r="32" spans="1:29" s="10" customFormat="1" ht="14.25" thickBot="1" x14ac:dyDescent="0.3">
      <c r="A32" s="185" t="s">
        <v>61</v>
      </c>
      <c r="B32" s="186"/>
      <c r="C32" s="187"/>
      <c r="D32" s="187"/>
      <c r="E32" s="185" t="s">
        <v>52</v>
      </c>
      <c r="F32" s="188" t="s">
        <v>80</v>
      </c>
      <c r="G32" s="188" t="s">
        <v>154</v>
      </c>
      <c r="H32" s="18"/>
      <c r="I32" s="16"/>
      <c r="J32" s="19"/>
      <c r="K32" s="19"/>
      <c r="L32" s="19"/>
      <c r="M32" s="19"/>
      <c r="N32" s="79"/>
      <c r="O32" s="22"/>
      <c r="P32" s="22"/>
      <c r="Q32" s="22"/>
      <c r="R32" s="22"/>
      <c r="S32" s="22"/>
      <c r="T32" s="76" t="e">
        <f>Table1[[#This Row],[LINK CLICKS]]/Table1[[#This Row],[IMPRESSIONS]]</f>
        <v>#DIV/0!</v>
      </c>
      <c r="U32" s="22"/>
      <c r="V32" s="23"/>
      <c r="W32" s="23"/>
      <c r="X32" s="24"/>
      <c r="Y32" s="24"/>
      <c r="Z32" s="64" t="str">
        <f>IFERROR([2]!Table1[[#This Row],[SALES ACTUAL]]/[2]!Table1[[#This Row],[SALES GOAL]],"")</f>
        <v/>
      </c>
      <c r="AA32" s="25"/>
      <c r="AB32" s="68" t="str">
        <f>IFERROR(SUM([2]!Table1[[#This Row],[SOCIAL MEDIA]:[OTHER]]),"")</f>
        <v/>
      </c>
      <c r="AC32" s="69" t="str">
        <f>IFERROR(([2]!Table1[[#This Row],[SALES REVENUE ACTUAL]]-[2]!Table1[[#This Row],[CAMPAIGN COSTS]])/[2]!Table1[[#This Row],[CAMPAIGN COSTS]],"")</f>
        <v/>
      </c>
    </row>
    <row r="33" spans="1:29" s="10" customFormat="1" ht="14.25" thickBot="1" x14ac:dyDescent="0.3">
      <c r="A33" s="195" t="s">
        <v>62</v>
      </c>
      <c r="B33" s="204"/>
      <c r="C33" s="196"/>
      <c r="D33" s="196"/>
      <c r="E33" s="197" t="s">
        <v>52</v>
      </c>
      <c r="F33" s="205" t="s">
        <v>194</v>
      </c>
      <c r="G33" s="206" t="s">
        <v>190</v>
      </c>
      <c r="H33" s="147"/>
      <c r="I33" s="18"/>
      <c r="J33" s="19"/>
      <c r="K33" s="19"/>
      <c r="L33" s="19"/>
      <c r="M33" s="19"/>
      <c r="N33" s="79"/>
      <c r="O33" s="22"/>
      <c r="P33" s="22"/>
      <c r="Q33" s="22"/>
      <c r="R33" s="22"/>
      <c r="S33" s="22"/>
      <c r="T33" s="76" t="e">
        <f>Table1[[#This Row],[LINK CLICKS]]/Table1[[#This Row],[IMPRESSIONS]]</f>
        <v>#DIV/0!</v>
      </c>
      <c r="U33" s="22"/>
      <c r="V33" s="22"/>
      <c r="W33" s="22"/>
      <c r="X33" s="24"/>
      <c r="Y33" s="24"/>
      <c r="Z33" s="64" t="str">
        <f>IFERROR([2]!Table1[[#This Row],[SALES ACTUAL]]/[2]!Table1[[#This Row],[SALES GOAL]],"")</f>
        <v/>
      </c>
      <c r="AA33" s="25"/>
      <c r="AB33" s="68" t="str">
        <f>IFERROR(SUM([2]!Table1[[#This Row],[SOCIAL MEDIA]:[OTHER]]),"")</f>
        <v/>
      </c>
      <c r="AC33" s="69" t="str">
        <f>IFERROR(([2]!Table1[[#This Row],[SALES REVENUE ACTUAL]]-[2]!Table1[[#This Row],[CAMPAIGN COSTS]])/[2]!Table1[[#This Row],[CAMPAIGN COSTS]],"")</f>
        <v/>
      </c>
    </row>
    <row r="34" spans="1:29" s="10" customFormat="1" ht="13.5" x14ac:dyDescent="0.25">
      <c r="A34" s="201" t="s">
        <v>62</v>
      </c>
      <c r="B34" s="150"/>
      <c r="C34" s="118"/>
      <c r="D34" s="118"/>
      <c r="E34" s="150" t="s">
        <v>52</v>
      </c>
      <c r="F34" s="202" t="s">
        <v>195</v>
      </c>
      <c r="G34" s="203" t="s">
        <v>214</v>
      </c>
      <c r="H34" s="146"/>
      <c r="I34" s="84"/>
      <c r="J34" s="19"/>
      <c r="K34" s="19"/>
      <c r="L34" s="19"/>
      <c r="M34" s="19"/>
      <c r="N34" s="79"/>
      <c r="O34" s="22"/>
      <c r="P34" s="22"/>
      <c r="Q34" s="22"/>
      <c r="R34" s="22"/>
      <c r="S34" s="22"/>
      <c r="T34" s="76" t="e">
        <f>Table1[[#This Row],[LINK CLICKS]]/Table1[[#This Row],[IMPRESSIONS]]</f>
        <v>#DIV/0!</v>
      </c>
      <c r="U34" s="22"/>
      <c r="V34" s="23"/>
      <c r="W34" s="23"/>
      <c r="X34" s="24"/>
      <c r="Y34" s="24"/>
      <c r="Z34" s="64" t="str">
        <f>IFERROR([2]!Table1[[#This Row],[SALES ACTUAL]]/[2]!Table1[[#This Row],[SALES GOAL]],"")</f>
        <v/>
      </c>
      <c r="AA34" s="25"/>
      <c r="AB34" s="68" t="str">
        <f>IFERROR(SUM([2]!Table1[[#This Row],[SOCIAL MEDIA]:[OTHER]]),"")</f>
        <v/>
      </c>
      <c r="AC34" s="69" t="str">
        <f>IFERROR(([2]!Table1[[#This Row],[SALES REVENUE ACTUAL]]-[2]!Table1[[#This Row],[CAMPAIGN COSTS]])/[2]!Table1[[#This Row],[CAMPAIGN COSTS]],"")</f>
        <v/>
      </c>
    </row>
    <row r="35" spans="1:29" s="10" customFormat="1" ht="13.5" x14ac:dyDescent="0.25">
      <c r="A35" s="201" t="s">
        <v>62</v>
      </c>
      <c r="B35" s="142"/>
      <c r="C35" s="143"/>
      <c r="D35" s="143"/>
      <c r="E35" s="87" t="s">
        <v>52</v>
      </c>
      <c r="F35" s="89" t="s">
        <v>207</v>
      </c>
      <c r="G35" s="89" t="s">
        <v>208</v>
      </c>
      <c r="H35" s="98"/>
      <c r="I35" s="97"/>
      <c r="J35" s="93"/>
      <c r="K35" s="93"/>
      <c r="L35" s="93"/>
      <c r="M35" s="93"/>
      <c r="N35" s="99"/>
      <c r="O35" s="94"/>
      <c r="P35" s="94"/>
      <c r="Q35" s="94"/>
      <c r="R35" s="94"/>
      <c r="S35" s="94"/>
      <c r="T35" s="95" t="e">
        <f>Table1[[#This Row],[LINK CLICKS]]/Table1[[#This Row],[IMPRESSIONS]]</f>
        <v>#DIV/0!</v>
      </c>
      <c r="U35" s="94"/>
      <c r="V35" s="100"/>
      <c r="W35" s="100"/>
      <c r="X35" s="96"/>
      <c r="Y35" s="96"/>
      <c r="Z35" s="92" t="str">
        <f>IFERROR([2]!Table1[[#This Row],[SALES ACTUAL]]/[2]!Table1[[#This Row],[SALES GOAL]],"")</f>
        <v/>
      </c>
      <c r="AA35" s="25"/>
      <c r="AB35" s="68" t="str">
        <f>IFERROR(SUM([2]!Table1[[#This Row],[SOCIAL MEDIA]:[OTHER]]),"")</f>
        <v/>
      </c>
      <c r="AC35" s="69" t="str">
        <f>IFERROR(([2]!Table1[[#This Row],[SALES REVENUE ACTUAL]]-[2]!Table1[[#This Row],[CAMPAIGN COSTS]])/[2]!Table1[[#This Row],[CAMPAIGN COSTS]],"")</f>
        <v/>
      </c>
    </row>
    <row r="36" spans="1:29" s="10" customFormat="1" ht="13.5" x14ac:dyDescent="0.25">
      <c r="A36" s="160" t="s">
        <v>62</v>
      </c>
      <c r="B36" s="130"/>
      <c r="C36" s="120"/>
      <c r="D36" s="120"/>
      <c r="E36" s="87" t="s">
        <v>52</v>
      </c>
      <c r="F36" s="89" t="s">
        <v>81</v>
      </c>
      <c r="G36" s="161" t="s">
        <v>209</v>
      </c>
      <c r="H36" s="147"/>
      <c r="I36" s="18"/>
      <c r="J36" s="19"/>
      <c r="K36" s="19"/>
      <c r="L36" s="19"/>
      <c r="M36" s="19"/>
      <c r="N36" s="79"/>
      <c r="O36" s="22"/>
      <c r="P36" s="22"/>
      <c r="Q36" s="22"/>
      <c r="R36" s="22"/>
      <c r="S36" s="22"/>
      <c r="T36" s="76" t="e">
        <f>Table1[[#This Row],[LINK CLICKS]]/Table1[[#This Row],[IMPRESSIONS]]</f>
        <v>#DIV/0!</v>
      </c>
      <c r="U36" s="22"/>
      <c r="V36" s="22"/>
      <c r="W36" s="23"/>
      <c r="X36" s="24"/>
      <c r="Y36" s="24"/>
      <c r="Z36" s="64" t="str">
        <f>IFERROR([2]!Table1[[#This Row],[SALES ACTUAL]]/[2]!Table1[[#This Row],[SALES GOAL]],"")</f>
        <v/>
      </c>
      <c r="AA36" s="25"/>
      <c r="AB36" s="68" t="str">
        <f>IFERROR(SUM([2]!Table1[[#This Row],[SOCIAL MEDIA]:[OTHER]]),"")</f>
        <v/>
      </c>
      <c r="AC36" s="69" t="str">
        <f>IFERROR(([2]!Table1[[#This Row],[SALES REVENUE ACTUAL]]-[2]!Table1[[#This Row],[CAMPAIGN COSTS]])/[2]!Table1[[#This Row],[CAMPAIGN COSTS]],"")</f>
        <v/>
      </c>
    </row>
    <row r="37" spans="1:29" s="10" customFormat="1" ht="13.5" x14ac:dyDescent="0.25">
      <c r="A37" s="160" t="s">
        <v>62</v>
      </c>
      <c r="B37" s="130"/>
      <c r="C37" s="120"/>
      <c r="D37" s="120"/>
      <c r="E37" s="87" t="s">
        <v>52</v>
      </c>
      <c r="F37" s="89" t="s">
        <v>82</v>
      </c>
      <c r="G37" s="161" t="s">
        <v>191</v>
      </c>
      <c r="H37" s="147"/>
      <c r="I37" s="18"/>
      <c r="J37" s="19"/>
      <c r="K37" s="19"/>
      <c r="L37" s="19"/>
      <c r="M37" s="19"/>
      <c r="N37" s="79"/>
      <c r="O37" s="22"/>
      <c r="P37" s="22"/>
      <c r="Q37" s="22"/>
      <c r="R37" s="22"/>
      <c r="S37" s="22"/>
      <c r="T37" s="76" t="e">
        <f>Table1[[#This Row],[LINK CLICKS]]/Table1[[#This Row],[IMPRESSIONS]]</f>
        <v>#DIV/0!</v>
      </c>
      <c r="U37" s="22"/>
      <c r="V37" s="22"/>
      <c r="W37" s="22"/>
      <c r="X37" s="24"/>
      <c r="Y37" s="24"/>
      <c r="Z37" s="64" t="str">
        <f>IFERROR([2]!Table1[[#This Row],[SALES ACTUAL]]/[2]!Table1[[#This Row],[SALES GOAL]],"")</f>
        <v/>
      </c>
      <c r="AA37" s="25"/>
      <c r="AB37" s="68" t="str">
        <f>IFERROR(SUM([2]!Table1[[#This Row],[SOCIAL MEDIA]:[OTHER]]),"")</f>
        <v/>
      </c>
      <c r="AC37" s="69" t="str">
        <f>IFERROR(([2]!Table1[[#This Row],[SALES REVENUE ACTUAL]]-[2]!Table1[[#This Row],[CAMPAIGN COSTS]])/[2]!Table1[[#This Row],[CAMPAIGN COSTS]],"")</f>
        <v/>
      </c>
    </row>
    <row r="38" spans="1:29" s="10" customFormat="1" ht="13.5" x14ac:dyDescent="0.25">
      <c r="A38" s="160" t="s">
        <v>83</v>
      </c>
      <c r="B38" s="87"/>
      <c r="C38" s="120"/>
      <c r="D38" s="120"/>
      <c r="E38" s="87" t="s">
        <v>52</v>
      </c>
      <c r="F38" s="89" t="s">
        <v>84</v>
      </c>
      <c r="G38" s="190" t="s">
        <v>85</v>
      </c>
      <c r="H38" s="146"/>
      <c r="I38" s="84"/>
      <c r="J38" s="19"/>
      <c r="K38" s="19"/>
      <c r="L38" s="19"/>
      <c r="M38" s="19"/>
      <c r="N38" s="79"/>
      <c r="O38" s="22"/>
      <c r="P38" s="22"/>
      <c r="Q38" s="22"/>
      <c r="R38" s="22"/>
      <c r="S38" s="22"/>
      <c r="T38" s="76" t="e">
        <f>Table1[[#This Row],[LINK CLICKS]]/Table1[[#This Row],[IMPRESSIONS]]</f>
        <v>#DIV/0!</v>
      </c>
      <c r="U38" s="22"/>
      <c r="V38" s="22"/>
      <c r="W38" s="22"/>
      <c r="X38" s="24"/>
      <c r="Y38" s="24"/>
      <c r="Z38" s="64" t="str">
        <f>IFERROR([2]!Table1[[#This Row],[SALES ACTUAL]]/[2]!Table1[[#This Row],[SALES GOAL]],"")</f>
        <v/>
      </c>
      <c r="AA38" s="25"/>
      <c r="AB38" s="68" t="str">
        <f>IFERROR(SUM([2]!Table1[[#This Row],[SOCIAL MEDIA]:[OTHER]]),"")</f>
        <v/>
      </c>
      <c r="AC38" s="69" t="str">
        <f>IFERROR(([2]!Table1[[#This Row],[SALES REVENUE ACTUAL]]-[2]!Table1[[#This Row],[CAMPAIGN COSTS]])/[2]!Table1[[#This Row],[CAMPAIGN COSTS]],"")</f>
        <v/>
      </c>
    </row>
    <row r="39" spans="1:29" s="10" customFormat="1" ht="13.5" x14ac:dyDescent="0.25">
      <c r="A39" s="160" t="s">
        <v>83</v>
      </c>
      <c r="B39" s="87"/>
      <c r="C39" s="120"/>
      <c r="D39" s="120"/>
      <c r="E39" s="87" t="s">
        <v>52</v>
      </c>
      <c r="F39" s="89" t="s">
        <v>86</v>
      </c>
      <c r="G39" s="190" t="s">
        <v>87</v>
      </c>
      <c r="H39" s="146"/>
      <c r="I39" s="84"/>
      <c r="J39" s="19"/>
      <c r="K39" s="19"/>
      <c r="L39" s="19"/>
      <c r="M39" s="19"/>
      <c r="N39" s="79"/>
      <c r="O39" s="22"/>
      <c r="P39" s="22"/>
      <c r="Q39" s="22"/>
      <c r="R39" s="22"/>
      <c r="S39" s="22"/>
      <c r="T39" s="76" t="e">
        <f>Table1[[#This Row],[LINK CLICKS]]/Table1[[#This Row],[IMPRESSIONS]]</f>
        <v>#DIV/0!</v>
      </c>
      <c r="U39" s="22"/>
      <c r="V39" s="22"/>
      <c r="W39" s="22"/>
      <c r="X39" s="24"/>
      <c r="Y39" s="24"/>
      <c r="Z39" s="64" t="str">
        <f>IFERROR([2]!Table1[[#This Row],[SALES ACTUAL]]/[2]!Table1[[#This Row],[SALES GOAL]],"")</f>
        <v/>
      </c>
      <c r="AA39" s="25"/>
      <c r="AB39" s="68" t="str">
        <f>IFERROR(SUM([2]!Table1[[#This Row],[SOCIAL MEDIA]:[OTHER]]),"")</f>
        <v/>
      </c>
      <c r="AC39" s="69" t="str">
        <f>IFERROR(([2]!Table1[[#This Row],[SALES REVENUE ACTUAL]]-[2]!Table1[[#This Row],[CAMPAIGN COSTS]])/[2]!Table1[[#This Row],[CAMPAIGN COSTS]],"")</f>
        <v/>
      </c>
    </row>
    <row r="40" spans="1:29" s="10" customFormat="1" ht="13.5" x14ac:dyDescent="0.25">
      <c r="A40" s="160" t="s">
        <v>83</v>
      </c>
      <c r="B40" s="87"/>
      <c r="C40" s="120"/>
      <c r="D40" s="120"/>
      <c r="E40" s="87" t="s">
        <v>52</v>
      </c>
      <c r="F40" s="89" t="s">
        <v>88</v>
      </c>
      <c r="G40" s="161" t="s">
        <v>192</v>
      </c>
      <c r="H40" s="146"/>
      <c r="I40" s="86"/>
      <c r="J40" s="19"/>
      <c r="K40" s="19"/>
      <c r="L40" s="19"/>
      <c r="M40" s="19"/>
      <c r="N40" s="79"/>
      <c r="O40" s="22"/>
      <c r="P40" s="22"/>
      <c r="Q40" s="22"/>
      <c r="R40" s="22"/>
      <c r="S40" s="22"/>
      <c r="T40" s="76" t="e">
        <f>Table1[[#This Row],[LINK CLICKS]]/Table1[[#This Row],[IMPRESSIONS]]</f>
        <v>#DIV/0!</v>
      </c>
      <c r="U40" s="22"/>
      <c r="V40" s="22"/>
      <c r="W40" s="22"/>
      <c r="X40" s="24"/>
      <c r="Y40" s="24"/>
      <c r="Z40" s="64" t="str">
        <f>IFERROR([2]!Table1[[#This Row],[SALES ACTUAL]]/[2]!Table1[[#This Row],[SALES GOAL]],"")</f>
        <v/>
      </c>
      <c r="AA40" s="25"/>
      <c r="AB40" s="68" t="str">
        <f>IFERROR(SUM([2]!Table1[[#This Row],[SOCIAL MEDIA]:[OTHER]]),"")</f>
        <v/>
      </c>
      <c r="AC40" s="69" t="str">
        <f>IFERROR(([2]!Table1[[#This Row],[SALES REVENUE ACTUAL]]-[2]!Table1[[#This Row],[CAMPAIGN COSTS]])/[2]!Table1[[#This Row],[CAMPAIGN COSTS]],"")</f>
        <v/>
      </c>
    </row>
    <row r="41" spans="1:29" s="10" customFormat="1" ht="13.5" x14ac:dyDescent="0.25">
      <c r="A41" s="160" t="s">
        <v>62</v>
      </c>
      <c r="B41" s="87"/>
      <c r="C41" s="120"/>
      <c r="D41" s="120"/>
      <c r="E41" s="87" t="s">
        <v>52</v>
      </c>
      <c r="F41" s="89" t="s">
        <v>89</v>
      </c>
      <c r="G41" s="191"/>
      <c r="H41" s="146"/>
      <c r="I41" s="84"/>
      <c r="J41" s="19"/>
      <c r="K41" s="19"/>
      <c r="L41" s="19"/>
      <c r="M41" s="19"/>
      <c r="N41" s="79"/>
      <c r="O41" s="22"/>
      <c r="P41" s="22"/>
      <c r="Q41" s="22"/>
      <c r="R41" s="22"/>
      <c r="S41" s="22"/>
      <c r="T41" s="76" t="e">
        <f>Table1[[#This Row],[LINK CLICKS]]/Table1[[#This Row],[IMPRESSIONS]]</f>
        <v>#DIV/0!</v>
      </c>
      <c r="U41" s="22"/>
      <c r="V41" s="22"/>
      <c r="W41" s="22"/>
      <c r="X41" s="24"/>
      <c r="Y41" s="24"/>
      <c r="Z41" s="64" t="str">
        <f>IFERROR([2]!Table1[[#This Row],[SALES ACTUAL]]/[2]!Table1[[#This Row],[SALES GOAL]],"")</f>
        <v/>
      </c>
      <c r="AA41" s="25"/>
      <c r="AB41" s="68" t="str">
        <f>IFERROR(SUM([2]!Table1[[#This Row],[SOCIAL MEDIA]:[OTHER]]),"")</f>
        <v/>
      </c>
      <c r="AC41" s="69" t="str">
        <f>IFERROR(([2]!Table1[[#This Row],[SALES REVENUE ACTUAL]]-[2]!Table1[[#This Row],[CAMPAIGN COSTS]])/[2]!Table1[[#This Row],[CAMPAIGN COSTS]],"")</f>
        <v/>
      </c>
    </row>
    <row r="42" spans="1:29" s="10" customFormat="1" ht="13.5" x14ac:dyDescent="0.25">
      <c r="A42" s="160" t="s">
        <v>62</v>
      </c>
      <c r="B42" s="125"/>
      <c r="C42" s="125"/>
      <c r="D42" s="120"/>
      <c r="E42" s="88" t="s">
        <v>52</v>
      </c>
      <c r="F42" s="89" t="s">
        <v>91</v>
      </c>
      <c r="G42" s="161" t="s">
        <v>163</v>
      </c>
      <c r="H42" s="184"/>
      <c r="I42" s="84"/>
      <c r="J42" s="19"/>
      <c r="K42" s="19"/>
      <c r="L42" s="19"/>
      <c r="M42" s="19"/>
      <c r="N42" s="79"/>
      <c r="O42" s="22"/>
      <c r="P42" s="22"/>
      <c r="Q42" s="22"/>
      <c r="R42" s="22"/>
      <c r="S42" s="22"/>
      <c r="T42" s="105" t="e">
        <f>Table1[[#This Row],[LINK CLICKS]]/Table1[[#This Row],[IMPRESSIONS]]</f>
        <v>#DIV/0!</v>
      </c>
      <c r="U42" s="22"/>
      <c r="V42" s="22"/>
      <c r="W42" s="22"/>
      <c r="X42" s="24"/>
      <c r="Y42" s="24"/>
      <c r="Z42" s="92" t="str">
        <f>IFERROR([2]!Table1[[#This Row],[SALES ACTUAL]]/[2]!Table1[[#This Row],[SALES GOAL]],"")</f>
        <v/>
      </c>
      <c r="AA42" s="25"/>
      <c r="AB42" s="68" t="str">
        <f>IFERROR(SUM([2]!Table1[[#This Row],[SOCIAL MEDIA]:[OTHER]]),"")</f>
        <v/>
      </c>
      <c r="AC42" s="69" t="str">
        <f>IFERROR(([2]!Table1[[#This Row],[SALES REVENUE ACTUAL]]-[2]!Table1[[#This Row],[CAMPAIGN COSTS]])/[2]!Table1[[#This Row],[CAMPAIGN COSTS]],"")</f>
        <v/>
      </c>
    </row>
    <row r="43" spans="1:29" s="10" customFormat="1" ht="13.5" x14ac:dyDescent="0.25">
      <c r="A43" s="160" t="s">
        <v>62</v>
      </c>
      <c r="B43" s="130"/>
      <c r="C43" s="120"/>
      <c r="D43" s="120"/>
      <c r="E43" s="87" t="s">
        <v>53</v>
      </c>
      <c r="F43" s="89" t="s">
        <v>164</v>
      </c>
      <c r="G43" s="161" t="s">
        <v>165</v>
      </c>
      <c r="H43" s="147"/>
      <c r="I43" s="18"/>
      <c r="J43" s="19"/>
      <c r="K43" s="19"/>
      <c r="L43" s="19"/>
      <c r="M43" s="19"/>
      <c r="N43" s="79"/>
      <c r="O43" s="22"/>
      <c r="P43" s="22"/>
      <c r="Q43" s="22"/>
      <c r="R43" s="22"/>
      <c r="S43" s="22"/>
      <c r="T43" s="76" t="e">
        <f>Table1[[#This Row],[LINK CLICKS]]/Table1[[#This Row],[IMPRESSIONS]]</f>
        <v>#DIV/0!</v>
      </c>
      <c r="U43" s="22"/>
      <c r="V43" s="22"/>
      <c r="W43" s="22"/>
      <c r="X43" s="24"/>
      <c r="Y43" s="24"/>
      <c r="Z43" s="64" t="str">
        <f>IFERROR([2]!Table1[[#This Row],[SALES ACTUAL]]/[2]!Table1[[#This Row],[SALES GOAL]],"")</f>
        <v/>
      </c>
      <c r="AA43" s="25"/>
      <c r="AB43" s="68" t="str">
        <f>IFERROR(SUM([2]!Table1[[#This Row],[SOCIAL MEDIA]:[OTHER]]),"")</f>
        <v/>
      </c>
      <c r="AC43" s="69" t="str">
        <f>IFERROR(([2]!Table1[[#This Row],[SALES REVENUE ACTUAL]]-[2]!Table1[[#This Row],[CAMPAIGN COSTS]])/[2]!Table1[[#This Row],[CAMPAIGN COSTS]],"")</f>
        <v/>
      </c>
    </row>
    <row r="44" spans="1:29" s="10" customFormat="1" ht="13.5" x14ac:dyDescent="0.25">
      <c r="A44" s="160" t="s">
        <v>83</v>
      </c>
      <c r="B44" s="125"/>
      <c r="C44" s="125"/>
      <c r="D44" s="125"/>
      <c r="E44" s="87" t="s">
        <v>52</v>
      </c>
      <c r="F44" s="89" t="s">
        <v>92</v>
      </c>
      <c r="G44" s="161" t="s">
        <v>93</v>
      </c>
      <c r="H44" s="172"/>
      <c r="I44" s="17"/>
      <c r="J44" s="19">
        <v>500</v>
      </c>
      <c r="K44" s="20"/>
      <c r="L44" s="19"/>
      <c r="M44" s="19"/>
      <c r="N44" s="79"/>
      <c r="O44" s="22"/>
      <c r="P44" s="22"/>
      <c r="Q44" s="22"/>
      <c r="R44" s="22"/>
      <c r="S44" s="22"/>
      <c r="T44" s="76" t="e">
        <f>Table1[[#This Row],[LINK CLICKS]]/Table1[[#This Row],[IMPRESSIONS]]</f>
        <v>#DIV/0!</v>
      </c>
      <c r="U44" s="22"/>
      <c r="V44" s="23"/>
      <c r="W44" s="23"/>
      <c r="X44" s="24">
        <v>10</v>
      </c>
      <c r="Y44" s="24">
        <v>5</v>
      </c>
      <c r="Z44" s="64" t="str">
        <f>IFERROR([2]!Table1[[#This Row],[SALES ACTUAL]]/[2]!Table1[[#This Row],[SALES GOAL]],"")</f>
        <v/>
      </c>
      <c r="AA44" s="25">
        <v>2200</v>
      </c>
      <c r="AB44" s="68" t="str">
        <f>IFERROR(SUM([2]!Table1[[#This Row],[SOCIAL MEDIA]:[OTHER]]),"")</f>
        <v/>
      </c>
      <c r="AC44" s="69" t="str">
        <f>IFERROR(([2]!Table1[[#This Row],[SALES REVENUE ACTUAL]]-[2]!Table1[[#This Row],[CAMPAIGN COSTS]])/[2]!Table1[[#This Row],[CAMPAIGN COSTS]],"")</f>
        <v/>
      </c>
    </row>
    <row r="45" spans="1:29" s="10" customFormat="1" ht="14.25" thickBot="1" x14ac:dyDescent="0.3">
      <c r="A45" s="163" t="s">
        <v>62</v>
      </c>
      <c r="B45" s="170"/>
      <c r="C45" s="170"/>
      <c r="D45" s="165"/>
      <c r="E45" s="183" t="s">
        <v>53</v>
      </c>
      <c r="F45" s="177" t="s">
        <v>94</v>
      </c>
      <c r="G45" s="178" t="s">
        <v>95</v>
      </c>
      <c r="H45" s="172"/>
      <c r="I45" s="17"/>
      <c r="J45" s="19">
        <v>400</v>
      </c>
      <c r="K45" s="19">
        <v>300</v>
      </c>
      <c r="L45" s="19"/>
      <c r="M45" s="19">
        <v>500</v>
      </c>
      <c r="N45" s="79"/>
      <c r="O45" s="22"/>
      <c r="P45" s="22"/>
      <c r="Q45" s="22"/>
      <c r="R45" s="22"/>
      <c r="S45" s="22"/>
      <c r="T45" s="76" t="e">
        <f>Table1[[#This Row],[LINK CLICKS]]/Table1[[#This Row],[IMPRESSIONS]]</f>
        <v>#DIV/0!</v>
      </c>
      <c r="U45" s="22"/>
      <c r="V45" s="22"/>
      <c r="W45" s="22"/>
      <c r="X45" s="24">
        <v>12</v>
      </c>
      <c r="Y45" s="24">
        <v>5</v>
      </c>
      <c r="Z45" s="64" t="str">
        <f>IFERROR([2]!Table1[[#This Row],[SALES ACTUAL]]/[2]!Table1[[#This Row],[SALES GOAL]],"")</f>
        <v/>
      </c>
      <c r="AA45" s="25">
        <v>2750</v>
      </c>
      <c r="AB45" s="68" t="str">
        <f>IFERROR(SUM([2]!Table1[[#This Row],[SOCIAL MEDIA]:[OTHER]]),"")</f>
        <v/>
      </c>
      <c r="AC45" s="69" t="str">
        <f>IFERROR(([2]!Table1[[#This Row],[SALES REVENUE ACTUAL]]-[2]!Table1[[#This Row],[CAMPAIGN COSTS]])/[2]!Table1[[#This Row],[CAMPAIGN COSTS]],"")</f>
        <v/>
      </c>
    </row>
    <row r="46" spans="1:29" s="10" customFormat="1" ht="14.25" thickBot="1" x14ac:dyDescent="0.3">
      <c r="A46" s="195" t="s">
        <v>63</v>
      </c>
      <c r="B46" s="196"/>
      <c r="C46" s="196"/>
      <c r="D46" s="196"/>
      <c r="E46" s="197" t="s">
        <v>52</v>
      </c>
      <c r="F46" s="198" t="s">
        <v>196</v>
      </c>
      <c r="G46" s="199" t="s">
        <v>204</v>
      </c>
      <c r="H46" s="172"/>
      <c r="I46" s="17"/>
      <c r="J46" s="19"/>
      <c r="K46" s="19"/>
      <c r="L46" s="19"/>
      <c r="M46" s="19"/>
      <c r="N46" s="79">
        <v>250</v>
      </c>
      <c r="O46" s="22"/>
      <c r="P46" s="22"/>
      <c r="Q46" s="22"/>
      <c r="R46" s="22"/>
      <c r="S46" s="22"/>
      <c r="T46" s="76" t="e">
        <f>Table1[[#This Row],[LINK CLICKS]]/Table1[[#This Row],[IMPRESSIONS]]</f>
        <v>#DIV/0!</v>
      </c>
      <c r="U46" s="22"/>
      <c r="V46" s="22"/>
      <c r="W46" s="22"/>
      <c r="X46" s="24">
        <v>40</v>
      </c>
      <c r="Y46" s="24">
        <v>2</v>
      </c>
      <c r="Z46" s="64" t="str">
        <f>IFERROR([2]!Table1[[#This Row],[SALES ACTUAL]]/[2]!Table1[[#This Row],[SALES GOAL]],"")</f>
        <v/>
      </c>
      <c r="AA46" s="25">
        <v>2000</v>
      </c>
      <c r="AB46" s="68" t="str">
        <f>IFERROR(SUM([2]!Table1[[#This Row],[SOCIAL MEDIA]:[OTHER]]),"")</f>
        <v/>
      </c>
      <c r="AC46" s="69" t="str">
        <f>IFERROR(([2]!Table1[[#This Row],[SALES REVENUE ACTUAL]]-[2]!Table1[[#This Row],[CAMPAIGN COSTS]])/[2]!Table1[[#This Row],[CAMPAIGN COSTS]],"")</f>
        <v/>
      </c>
    </row>
    <row r="47" spans="1:29" s="10" customFormat="1" ht="13.5" x14ac:dyDescent="0.25">
      <c r="A47" s="154" t="s">
        <v>63</v>
      </c>
      <c r="B47" s="169"/>
      <c r="C47" s="156"/>
      <c r="D47" s="156"/>
      <c r="E47" s="180" t="s">
        <v>52</v>
      </c>
      <c r="F47" s="158" t="s">
        <v>96</v>
      </c>
      <c r="G47" s="193"/>
      <c r="H47" s="104"/>
      <c r="I47" s="102"/>
      <c r="J47" s="93"/>
      <c r="K47" s="93"/>
      <c r="L47" s="93"/>
      <c r="M47" s="93"/>
      <c r="N47" s="99"/>
      <c r="O47" s="94"/>
      <c r="P47" s="94"/>
      <c r="Q47" s="94"/>
      <c r="R47" s="94"/>
      <c r="S47" s="94"/>
      <c r="T47" s="95" t="e">
        <f>Table1[[#This Row],[LINK CLICKS]]/Table1[[#This Row],[IMPRESSIONS]]</f>
        <v>#DIV/0!</v>
      </c>
      <c r="U47" s="94"/>
      <c r="V47" s="94"/>
      <c r="W47" s="94"/>
      <c r="X47" s="96"/>
      <c r="Y47" s="96"/>
      <c r="Z47" s="92" t="str">
        <f>IFERROR([2]!Table1[[#This Row],[SALES ACTUAL]]/[2]!Table1[[#This Row],[SALES GOAL]],"")</f>
        <v/>
      </c>
      <c r="AA47" s="25"/>
      <c r="AB47" s="68" t="str">
        <f>IFERROR(SUM([2]!Table1[[#This Row],[SOCIAL MEDIA]:[OTHER]]),"")</f>
        <v/>
      </c>
      <c r="AC47" s="69" t="str">
        <f>IFERROR(([2]!Table1[[#This Row],[SALES REVENUE ACTUAL]]-[2]!Table1[[#This Row],[CAMPAIGN COSTS]])/[2]!Table1[[#This Row],[CAMPAIGN COSTS]],"")</f>
        <v/>
      </c>
    </row>
    <row r="48" spans="1:29" s="10" customFormat="1" ht="16.5" customHeight="1" x14ac:dyDescent="0.25">
      <c r="A48" s="160" t="s">
        <v>63</v>
      </c>
      <c r="B48" s="125"/>
      <c r="C48" s="120"/>
      <c r="D48" s="120"/>
      <c r="E48" s="87" t="s">
        <v>52</v>
      </c>
      <c r="F48" s="89" t="s">
        <v>197</v>
      </c>
      <c r="G48" s="162" t="s">
        <v>198</v>
      </c>
      <c r="H48" s="192"/>
      <c r="I48" s="102"/>
      <c r="J48" s="93"/>
      <c r="K48" s="93"/>
      <c r="L48" s="93"/>
      <c r="M48" s="93"/>
      <c r="N48" s="99"/>
      <c r="O48" s="94"/>
      <c r="P48" s="94"/>
      <c r="Q48" s="94"/>
      <c r="R48" s="94"/>
      <c r="S48" s="94"/>
      <c r="T48" s="95" t="e">
        <f>Table1[[#This Row],[LINK CLICKS]]/Table1[[#This Row],[IMPRESSIONS]]</f>
        <v>#DIV/0!</v>
      </c>
      <c r="U48" s="94"/>
      <c r="V48" s="94"/>
      <c r="W48" s="94"/>
      <c r="X48" s="96"/>
      <c r="Y48" s="96"/>
      <c r="Z48" s="92" t="str">
        <f>IFERROR([2]!Table1[[#This Row],[SALES ACTUAL]]/[2]!Table1[[#This Row],[SALES GOAL]],"")</f>
        <v/>
      </c>
      <c r="AA48" s="25"/>
      <c r="AB48" s="68" t="str">
        <f>IFERROR(SUM([2]!Table1[[#This Row],[SOCIAL MEDIA]:[OTHER]]),"")</f>
        <v/>
      </c>
      <c r="AC48" s="69" t="str">
        <f>IFERROR(([2]!Table1[[#This Row],[SALES REVENUE ACTUAL]]-[2]!Table1[[#This Row],[CAMPAIGN COSTS]])/[2]!Table1[[#This Row],[CAMPAIGN COSTS]],"")</f>
        <v/>
      </c>
    </row>
    <row r="49" spans="1:29" s="10" customFormat="1" ht="13.5" x14ac:dyDescent="0.25">
      <c r="A49" s="160" t="s">
        <v>97</v>
      </c>
      <c r="B49" s="125"/>
      <c r="C49" s="120"/>
      <c r="D49" s="120"/>
      <c r="E49" s="87" t="s">
        <v>54</v>
      </c>
      <c r="F49" s="89" t="s">
        <v>98</v>
      </c>
      <c r="G49" s="190" t="s">
        <v>199</v>
      </c>
      <c r="H49" s="172"/>
      <c r="I49" s="17"/>
      <c r="J49" s="19"/>
      <c r="K49" s="20"/>
      <c r="L49" s="19">
        <v>250</v>
      </c>
      <c r="M49" s="19"/>
      <c r="N49" s="79">
        <v>500</v>
      </c>
      <c r="O49" s="22"/>
      <c r="P49" s="22"/>
      <c r="Q49" s="22"/>
      <c r="R49" s="22"/>
      <c r="S49" s="22"/>
      <c r="T49" s="76" t="e">
        <f>Table1[[#This Row],[LINK CLICKS]]/Table1[[#This Row],[IMPRESSIONS]]</f>
        <v>#DIV/0!</v>
      </c>
      <c r="U49" s="22"/>
      <c r="V49" s="22"/>
      <c r="W49" s="22"/>
      <c r="X49" s="24">
        <v>10</v>
      </c>
      <c r="Y49" s="24">
        <v>2</v>
      </c>
      <c r="Z49" s="64" t="str">
        <f>IFERROR([2]!Table1[[#This Row],[SALES ACTUAL]]/[2]!Table1[[#This Row],[SALES GOAL]],"")</f>
        <v/>
      </c>
      <c r="AA49" s="25">
        <v>1000</v>
      </c>
      <c r="AB49" s="68" t="str">
        <f>IFERROR(SUM([2]!Table1[[#This Row],[SOCIAL MEDIA]:[OTHER]]),"")</f>
        <v/>
      </c>
      <c r="AC49" s="69" t="str">
        <f>IFERROR(([2]!Table1[[#This Row],[SALES REVENUE ACTUAL]]-[2]!Table1[[#This Row],[CAMPAIGN COSTS]])/[2]!Table1[[#This Row],[CAMPAIGN COSTS]],"")</f>
        <v/>
      </c>
    </row>
    <row r="50" spans="1:29" s="10" customFormat="1" ht="13.5" x14ac:dyDescent="0.25">
      <c r="A50" s="160" t="s">
        <v>97</v>
      </c>
      <c r="B50" s="125"/>
      <c r="C50" s="120"/>
      <c r="D50" s="120"/>
      <c r="E50" s="87" t="s">
        <v>52</v>
      </c>
      <c r="F50" s="89" t="s">
        <v>99</v>
      </c>
      <c r="G50" s="194" t="s">
        <v>200</v>
      </c>
      <c r="H50" s="147"/>
      <c r="I50" s="17"/>
      <c r="J50" s="19"/>
      <c r="K50" s="20"/>
      <c r="L50" s="19"/>
      <c r="M50" s="19"/>
      <c r="N50" s="79">
        <v>1000</v>
      </c>
      <c r="O50" s="22"/>
      <c r="P50" s="22"/>
      <c r="Q50" s="22"/>
      <c r="R50" s="22"/>
      <c r="S50" s="22"/>
      <c r="T50" s="76" t="e">
        <f>Table1[[#This Row],[LINK CLICKS]]/Table1[[#This Row],[IMPRESSIONS]]</f>
        <v>#DIV/0!</v>
      </c>
      <c r="U50" s="22"/>
      <c r="V50" s="22"/>
      <c r="W50" s="22"/>
      <c r="X50" s="24">
        <v>5</v>
      </c>
      <c r="Y50" s="24">
        <v>2</v>
      </c>
      <c r="Z50" s="64" t="str">
        <f>IFERROR([2]!Table1[[#This Row],[SALES ACTUAL]]/[2]!Table1[[#This Row],[SALES GOAL]],"")</f>
        <v/>
      </c>
      <c r="AA50" s="25">
        <v>1000</v>
      </c>
      <c r="AB50" s="68" t="str">
        <f>IFERROR(SUM([2]!Table1[[#This Row],[SOCIAL MEDIA]:[OTHER]]),"")</f>
        <v/>
      </c>
      <c r="AC50" s="69" t="str">
        <f>IFERROR(([2]!Table1[[#This Row],[SALES REVENUE ACTUAL]]-[2]!Table1[[#This Row],[CAMPAIGN COSTS]])/[2]!Table1[[#This Row],[CAMPAIGN COSTS]],"")</f>
        <v/>
      </c>
    </row>
    <row r="51" spans="1:29" s="10" customFormat="1" ht="13.5" x14ac:dyDescent="0.25">
      <c r="A51" s="160" t="s">
        <v>63</v>
      </c>
      <c r="B51" s="125"/>
      <c r="C51" s="120"/>
      <c r="D51" s="120"/>
      <c r="E51" s="87" t="s">
        <v>57</v>
      </c>
      <c r="F51" s="89" t="s">
        <v>99</v>
      </c>
      <c r="G51" s="161" t="s">
        <v>201</v>
      </c>
      <c r="H51" s="147"/>
      <c r="I51" s="17"/>
      <c r="J51" s="19">
        <v>400</v>
      </c>
      <c r="K51" s="20"/>
      <c r="L51" s="19"/>
      <c r="M51" s="19"/>
      <c r="N51" s="79"/>
      <c r="O51" s="22"/>
      <c r="P51" s="22"/>
      <c r="Q51" s="22"/>
      <c r="R51" s="22"/>
      <c r="S51" s="22"/>
      <c r="T51" s="76" t="e">
        <f>Table1[[#This Row],[LINK CLICKS]]/Table1[[#This Row],[IMPRESSIONS]]</f>
        <v>#DIV/0!</v>
      </c>
      <c r="U51" s="22"/>
      <c r="V51" s="22"/>
      <c r="W51" s="22"/>
      <c r="X51" s="24">
        <v>5</v>
      </c>
      <c r="Y51" s="24">
        <v>2</v>
      </c>
      <c r="Z51" s="64" t="str">
        <f>IFERROR([2]!Table1[[#This Row],[SALES ACTUAL]]/[2]!Table1[[#This Row],[SALES GOAL]],"")</f>
        <v/>
      </c>
      <c r="AA51" s="25">
        <v>1000</v>
      </c>
      <c r="AB51" s="68" t="str">
        <f>IFERROR(SUM([2]!Table1[[#This Row],[SOCIAL MEDIA]:[OTHER]]),"")</f>
        <v/>
      </c>
      <c r="AC51" s="69" t="str">
        <f>IFERROR(([2]!Table1[[#This Row],[SALES REVENUE ACTUAL]]-[2]!Table1[[#This Row],[CAMPAIGN COSTS]])/[2]!Table1[[#This Row],[CAMPAIGN COSTS]],"")</f>
        <v/>
      </c>
    </row>
    <row r="52" spans="1:29" s="10" customFormat="1" ht="13.5" x14ac:dyDescent="0.25">
      <c r="A52" s="160" t="s">
        <v>63</v>
      </c>
      <c r="B52" s="125"/>
      <c r="C52" s="120"/>
      <c r="D52" s="120"/>
      <c r="E52" s="87" t="s">
        <v>52</v>
      </c>
      <c r="F52" s="89" t="s">
        <v>100</v>
      </c>
      <c r="G52" s="161" t="s">
        <v>101</v>
      </c>
      <c r="H52" s="147"/>
      <c r="I52" s="17"/>
      <c r="J52" s="19"/>
      <c r="K52" s="20"/>
      <c r="L52" s="19"/>
      <c r="M52" s="19"/>
      <c r="N52" s="79"/>
      <c r="O52" s="22"/>
      <c r="P52" s="22"/>
      <c r="Q52" s="22"/>
      <c r="R52" s="22"/>
      <c r="S52" s="22"/>
      <c r="T52" s="76" t="e">
        <f>Table1[[#This Row],[LINK CLICKS]]/Table1[[#This Row],[IMPRESSIONS]]</f>
        <v>#DIV/0!</v>
      </c>
      <c r="U52" s="22"/>
      <c r="V52" s="22"/>
      <c r="W52" s="22"/>
      <c r="X52" s="24">
        <v>25</v>
      </c>
      <c r="Y52" s="24">
        <v>7</v>
      </c>
      <c r="Z52" s="64" t="str">
        <f>IFERROR([2]!Table1[[#This Row],[SALES ACTUAL]]/[2]!Table1[[#This Row],[SALES GOAL]],"")</f>
        <v/>
      </c>
      <c r="AA52" s="25">
        <v>3500</v>
      </c>
      <c r="AB52" s="68" t="str">
        <f>IFERROR(SUM([2]!Table1[[#This Row],[SOCIAL MEDIA]:[OTHER]]),"")</f>
        <v/>
      </c>
      <c r="AC52" s="69" t="str">
        <f>IFERROR(([2]!Table1[[#This Row],[SALES REVENUE ACTUAL]]-[2]!Table1[[#This Row],[CAMPAIGN COSTS]])/[2]!Table1[[#This Row],[CAMPAIGN COSTS]],"")</f>
        <v/>
      </c>
    </row>
    <row r="53" spans="1:29" s="10" customFormat="1" ht="14.25" thickBot="1" x14ac:dyDescent="0.3">
      <c r="A53" s="200" t="s">
        <v>63</v>
      </c>
      <c r="B53" s="189"/>
      <c r="C53" s="187"/>
      <c r="D53" s="187"/>
      <c r="E53" s="185" t="s">
        <v>52</v>
      </c>
      <c r="F53" s="209" t="s">
        <v>202</v>
      </c>
      <c r="G53" s="210" t="s">
        <v>187</v>
      </c>
      <c r="H53" s="147"/>
      <c r="I53" s="17"/>
      <c r="J53" s="19"/>
      <c r="K53" s="20"/>
      <c r="L53" s="19"/>
      <c r="M53" s="19"/>
      <c r="N53" s="79"/>
      <c r="O53" s="22"/>
      <c r="P53" s="22"/>
      <c r="Q53" s="22"/>
      <c r="R53" s="22"/>
      <c r="S53" s="22"/>
      <c r="T53" s="76" t="e">
        <f>Table1[[#This Row],[LINK CLICKS]]/Table1[[#This Row],[IMPRESSIONS]]</f>
        <v>#DIV/0!</v>
      </c>
      <c r="U53" s="22"/>
      <c r="V53" s="22"/>
      <c r="W53" s="22"/>
      <c r="X53" s="24">
        <v>10</v>
      </c>
      <c r="Y53" s="24">
        <v>3</v>
      </c>
      <c r="Z53" s="64" t="str">
        <f>IFERROR([2]!Table1[[#This Row],[SALES ACTUAL]]/[2]!Table1[[#This Row],[SALES GOAL]],"")</f>
        <v/>
      </c>
      <c r="AA53" s="25">
        <v>1500</v>
      </c>
      <c r="AB53" s="68" t="str">
        <f>IFERROR(SUM([2]!Table1[[#This Row],[SOCIAL MEDIA]:[OTHER]]),"")</f>
        <v/>
      </c>
      <c r="AC53" s="69" t="str">
        <f>IFERROR(([2]!Table1[[#This Row],[SALES REVENUE ACTUAL]]-[2]!Table1[[#This Row],[CAMPAIGN COSTS]])/[2]!Table1[[#This Row],[CAMPAIGN COSTS]],"")</f>
        <v/>
      </c>
    </row>
    <row r="54" spans="1:29" s="10" customFormat="1" ht="14.25" thickBot="1" x14ac:dyDescent="0.3">
      <c r="A54" s="195" t="s">
        <v>64</v>
      </c>
      <c r="B54" s="196"/>
      <c r="C54" s="196"/>
      <c r="D54" s="196"/>
      <c r="E54" s="197" t="s">
        <v>52</v>
      </c>
      <c r="F54" s="198" t="s">
        <v>203</v>
      </c>
      <c r="G54" s="199" t="s">
        <v>156</v>
      </c>
      <c r="H54" s="147"/>
      <c r="I54" s="17"/>
      <c r="J54" s="19"/>
      <c r="K54" s="20"/>
      <c r="L54" s="19"/>
      <c r="M54" s="19"/>
      <c r="N54" s="79"/>
      <c r="O54" s="22"/>
      <c r="P54" s="22"/>
      <c r="Q54" s="22"/>
      <c r="R54" s="22"/>
      <c r="S54" s="22"/>
      <c r="T54" s="76" t="e">
        <f>Table1[[#This Row],[LINK CLICKS]]/Table1[[#This Row],[IMPRESSIONS]]</f>
        <v>#DIV/0!</v>
      </c>
      <c r="U54" s="22"/>
      <c r="V54" s="22"/>
      <c r="W54" s="22"/>
      <c r="X54" s="24">
        <v>15</v>
      </c>
      <c r="Y54" s="24">
        <v>5</v>
      </c>
      <c r="Z54" s="64" t="str">
        <f>IFERROR([2]!Table1[[#This Row],[SALES ACTUAL]]/[2]!Table1[[#This Row],[SALES GOAL]],"")</f>
        <v/>
      </c>
      <c r="AA54" s="25">
        <v>2500</v>
      </c>
      <c r="AB54" s="68" t="str">
        <f>IFERROR(SUM([2]!Table1[[#This Row],[SOCIAL MEDIA]:[OTHER]]),"")</f>
        <v/>
      </c>
      <c r="AC54" s="69" t="str">
        <f>IFERROR(([2]!Table1[[#This Row],[SALES REVENUE ACTUAL]]-[2]!Table1[[#This Row],[CAMPAIGN COSTS]])/[2]!Table1[[#This Row],[CAMPAIGN COSTS]],"")</f>
        <v/>
      </c>
    </row>
    <row r="55" spans="1:29" s="10" customFormat="1" ht="13.5" x14ac:dyDescent="0.25">
      <c r="A55" s="201" t="s">
        <v>64</v>
      </c>
      <c r="B55" s="151"/>
      <c r="C55" s="118"/>
      <c r="D55" s="118"/>
      <c r="E55" s="150" t="s">
        <v>52</v>
      </c>
      <c r="F55" s="153" t="s">
        <v>162</v>
      </c>
      <c r="G55" s="203" t="s">
        <v>205</v>
      </c>
      <c r="H55" s="148"/>
      <c r="I55" s="18"/>
      <c r="J55" s="19"/>
      <c r="K55" s="19"/>
      <c r="L55" s="19"/>
      <c r="M55" s="19"/>
      <c r="N55" s="79"/>
      <c r="O55" s="22"/>
      <c r="P55" s="22"/>
      <c r="Q55" s="22"/>
      <c r="R55" s="22"/>
      <c r="S55" s="22"/>
      <c r="T55" s="105" t="e">
        <f>Table1[[#This Row],[LINK CLICKS]]/Table1[[#This Row],[IMPRESSIONS]]</f>
        <v>#DIV/0!</v>
      </c>
      <c r="U55" s="22"/>
      <c r="V55" s="22"/>
      <c r="W55" s="22"/>
      <c r="X55" s="24"/>
      <c r="Y55" s="24"/>
      <c r="Z55" s="92" t="str">
        <f>IFERROR([2]!Table1[[#This Row],[SALES ACTUAL]]/[2]!Table1[[#This Row],[SALES GOAL]],"")</f>
        <v/>
      </c>
      <c r="AA55" s="25"/>
      <c r="AB55" s="68" t="str">
        <f>IFERROR(SUM([2]!Table1[[#This Row],[SOCIAL MEDIA]:[OTHER]]),"")</f>
        <v/>
      </c>
      <c r="AC55" s="69" t="str">
        <f>IFERROR(([2]!Table1[[#This Row],[SALES REVENUE ACTUAL]]-[2]!Table1[[#This Row],[CAMPAIGN COSTS]])/[2]!Table1[[#This Row],[CAMPAIGN COSTS]],"")</f>
        <v/>
      </c>
    </row>
    <row r="56" spans="1:29" s="10" customFormat="1" ht="13.5" x14ac:dyDescent="0.25">
      <c r="A56" s="160" t="s">
        <v>64</v>
      </c>
      <c r="B56" s="125"/>
      <c r="C56" s="120"/>
      <c r="D56" s="120"/>
      <c r="E56" s="87" t="s">
        <v>53</v>
      </c>
      <c r="F56" s="89" t="s">
        <v>103</v>
      </c>
      <c r="G56" s="161" t="s">
        <v>90</v>
      </c>
      <c r="H56" s="147"/>
      <c r="I56" s="17"/>
      <c r="J56" s="19"/>
      <c r="K56" s="20"/>
      <c r="L56" s="19"/>
      <c r="M56" s="19"/>
      <c r="N56" s="79"/>
      <c r="O56" s="22"/>
      <c r="P56" s="22"/>
      <c r="Q56" s="22"/>
      <c r="R56" s="22"/>
      <c r="S56" s="22"/>
      <c r="T56" s="76" t="e">
        <f>Table1[[#This Row],[LINK CLICKS]]/Table1[[#This Row],[IMPRESSIONS]]</f>
        <v>#DIV/0!</v>
      </c>
      <c r="U56" s="22"/>
      <c r="V56" s="22"/>
      <c r="W56" s="22"/>
      <c r="X56" s="24">
        <v>10</v>
      </c>
      <c r="Y56" s="24">
        <v>3</v>
      </c>
      <c r="Z56" s="64" t="str">
        <f>IFERROR([2]!Table1[[#This Row],[SALES ACTUAL]]/[2]!Table1[[#This Row],[SALES GOAL]],"")</f>
        <v/>
      </c>
      <c r="AA56" s="25">
        <v>1500</v>
      </c>
      <c r="AB56" s="68" t="str">
        <f>IFERROR(SUM([2]!Table1[[#This Row],[SOCIAL MEDIA]:[OTHER]]),"")</f>
        <v/>
      </c>
      <c r="AC56" s="69" t="str">
        <f>IFERROR(([2]!Table1[[#This Row],[SALES REVENUE ACTUAL]]-[2]!Table1[[#This Row],[CAMPAIGN COSTS]])/[2]!Table1[[#This Row],[CAMPAIGN COSTS]],"")</f>
        <v/>
      </c>
    </row>
    <row r="57" spans="1:29" s="10" customFormat="1" ht="13.5" x14ac:dyDescent="0.25">
      <c r="A57" s="160" t="s">
        <v>64</v>
      </c>
      <c r="B57" s="125"/>
      <c r="C57" s="120"/>
      <c r="D57" s="120"/>
      <c r="E57" s="87" t="s">
        <v>52</v>
      </c>
      <c r="F57" s="89" t="s">
        <v>104</v>
      </c>
      <c r="G57" s="161" t="s">
        <v>105</v>
      </c>
      <c r="H57" s="147"/>
      <c r="I57" s="17"/>
      <c r="J57" s="19">
        <v>400</v>
      </c>
      <c r="K57" s="20">
        <v>200</v>
      </c>
      <c r="L57" s="19"/>
      <c r="M57" s="19">
        <v>500</v>
      </c>
      <c r="N57" s="79">
        <v>2500</v>
      </c>
      <c r="O57" s="22"/>
      <c r="P57" s="22"/>
      <c r="Q57" s="22"/>
      <c r="R57" s="22"/>
      <c r="S57" s="22"/>
      <c r="T57" s="76" t="e">
        <f>Table1[[#This Row],[LINK CLICKS]]/Table1[[#This Row],[IMPRESSIONS]]</f>
        <v>#DIV/0!</v>
      </c>
      <c r="U57" s="22"/>
      <c r="V57" s="22"/>
      <c r="W57" s="22"/>
      <c r="X57" s="24">
        <v>100</v>
      </c>
      <c r="Y57" s="24">
        <v>25</v>
      </c>
      <c r="Z57" s="64" t="str">
        <f>IFERROR([2]!Table1[[#This Row],[SALES ACTUAL]]/[2]!Table1[[#This Row],[SALES GOAL]],"")</f>
        <v/>
      </c>
      <c r="AA57" s="25">
        <v>16500</v>
      </c>
      <c r="AB57" s="68" t="str">
        <f>IFERROR(SUM([2]!Table1[[#This Row],[SOCIAL MEDIA]:[OTHER]]),"")</f>
        <v/>
      </c>
      <c r="AC57" s="69" t="str">
        <f>IFERROR(([2]!Table1[[#This Row],[SALES REVENUE ACTUAL]]-[2]!Table1[[#This Row],[CAMPAIGN COSTS]])/[2]!Table1[[#This Row],[CAMPAIGN COSTS]],"")</f>
        <v/>
      </c>
    </row>
    <row r="58" spans="1:29" s="10" customFormat="1" ht="13.5" x14ac:dyDescent="0.25">
      <c r="A58" s="160" t="s">
        <v>64</v>
      </c>
      <c r="B58" s="125"/>
      <c r="C58" s="120"/>
      <c r="D58" s="125"/>
      <c r="E58" s="87" t="s">
        <v>52</v>
      </c>
      <c r="F58" s="89" t="s">
        <v>106</v>
      </c>
      <c r="G58" s="161" t="s">
        <v>213</v>
      </c>
      <c r="H58" s="147"/>
      <c r="I58" s="17"/>
      <c r="J58" s="19">
        <v>200</v>
      </c>
      <c r="K58" s="20">
        <v>200</v>
      </c>
      <c r="L58" s="19"/>
      <c r="M58" s="19"/>
      <c r="N58" s="79"/>
      <c r="O58" s="22"/>
      <c r="P58" s="22"/>
      <c r="Q58" s="22"/>
      <c r="R58" s="22"/>
      <c r="S58" s="22"/>
      <c r="T58" s="76" t="e">
        <f>Table1[[#This Row],[LINK CLICKS]]/Table1[[#This Row],[IMPRESSIONS]]</f>
        <v>#DIV/0!</v>
      </c>
      <c r="U58" s="22"/>
      <c r="V58" s="22"/>
      <c r="W58" s="22"/>
      <c r="X58" s="24">
        <v>25</v>
      </c>
      <c r="Y58" s="24">
        <v>9</v>
      </c>
      <c r="Z58" s="64" t="str">
        <f>IFERROR([2]!Table1[[#This Row],[SALES ACTUAL]]/[2]!Table1[[#This Row],[SALES GOAL]],"")</f>
        <v/>
      </c>
      <c r="AA58" s="25">
        <v>7500</v>
      </c>
      <c r="AB58" s="68" t="str">
        <f>IFERROR(SUM([2]!Table1[[#This Row],[SOCIAL MEDIA]:[OTHER]]),"")</f>
        <v/>
      </c>
      <c r="AC58" s="69" t="str">
        <f>IFERROR(([2]!Table1[[#This Row],[SALES REVENUE ACTUAL]]-[2]!Table1[[#This Row],[CAMPAIGN COSTS]])/[2]!Table1[[#This Row],[CAMPAIGN COSTS]],"")</f>
        <v/>
      </c>
    </row>
    <row r="59" spans="1:29" s="10" customFormat="1" ht="14.25" thickBot="1" x14ac:dyDescent="0.3">
      <c r="A59" s="163" t="s">
        <v>64</v>
      </c>
      <c r="B59" s="170"/>
      <c r="C59" s="165"/>
      <c r="D59" s="170"/>
      <c r="E59" s="183" t="s">
        <v>53</v>
      </c>
      <c r="F59" s="177" t="s">
        <v>107</v>
      </c>
      <c r="G59" s="178" t="s">
        <v>108</v>
      </c>
      <c r="H59" s="147"/>
      <c r="I59" s="17"/>
      <c r="J59" s="19"/>
      <c r="K59" s="19"/>
      <c r="L59" s="19"/>
      <c r="M59" s="19"/>
      <c r="N59" s="79"/>
      <c r="O59" s="22"/>
      <c r="P59" s="22"/>
      <c r="Q59" s="22"/>
      <c r="R59" s="22"/>
      <c r="S59" s="22"/>
      <c r="T59" s="76" t="e">
        <f>Table1[[#This Row],[LINK CLICKS]]/Table1[[#This Row],[IMPRESSIONS]]</f>
        <v>#DIV/0!</v>
      </c>
      <c r="U59" s="22"/>
      <c r="V59" s="22"/>
      <c r="W59" s="22"/>
      <c r="X59" s="24">
        <v>25</v>
      </c>
      <c r="Y59" s="24">
        <v>7</v>
      </c>
      <c r="Z59" s="64" t="str">
        <f>IFERROR([2]!Table1[[#This Row],[SALES ACTUAL]]/[2]!Table1[[#This Row],[SALES GOAL]],"")</f>
        <v/>
      </c>
      <c r="AA59" s="25">
        <v>3500</v>
      </c>
      <c r="AB59" s="68" t="str">
        <f>IFERROR(SUM([2]!Table1[[#This Row],[SOCIAL MEDIA]:[OTHER]]),"")</f>
        <v/>
      </c>
      <c r="AC59" s="69" t="str">
        <f>IFERROR(([2]!Table1[[#This Row],[SALES REVENUE ACTUAL]]-[2]!Table1[[#This Row],[CAMPAIGN COSTS]])/[2]!Table1[[#This Row],[CAMPAIGN COSTS]],"")</f>
        <v/>
      </c>
    </row>
    <row r="60" spans="1:29" s="10" customFormat="1" ht="13.5" x14ac:dyDescent="0.25">
      <c r="A60" s="154" t="s">
        <v>109</v>
      </c>
      <c r="B60" s="169"/>
      <c r="C60" s="156"/>
      <c r="D60" s="169"/>
      <c r="E60" s="180" t="s">
        <v>52</v>
      </c>
      <c r="F60" s="158" t="s">
        <v>212</v>
      </c>
      <c r="G60" s="174" t="s">
        <v>215</v>
      </c>
      <c r="H60" s="147"/>
      <c r="I60" s="17"/>
      <c r="J60" s="19"/>
      <c r="K60" s="19"/>
      <c r="L60" s="19"/>
      <c r="M60" s="19"/>
      <c r="N60" s="79"/>
      <c r="O60" s="22"/>
      <c r="P60" s="22"/>
      <c r="Q60" s="22"/>
      <c r="R60" s="22"/>
      <c r="S60" s="22"/>
      <c r="T60" s="76" t="e">
        <f>Table1[[#This Row],[LINK CLICKS]]/Table1[[#This Row],[IMPRESSIONS]]</f>
        <v>#DIV/0!</v>
      </c>
      <c r="U60" s="22"/>
      <c r="V60" s="22"/>
      <c r="W60" s="22"/>
      <c r="X60" s="24">
        <v>5</v>
      </c>
      <c r="Y60" s="24">
        <v>1</v>
      </c>
      <c r="Z60" s="64" t="str">
        <f>IFERROR([2]!Table1[[#This Row],[SALES ACTUAL]]/[2]!Table1[[#This Row],[SALES GOAL]],"")</f>
        <v/>
      </c>
      <c r="AA60" s="25">
        <v>500</v>
      </c>
      <c r="AB60" s="68" t="str">
        <f>IFERROR(SUM([2]!Table1[[#This Row],[SOCIAL MEDIA]:[OTHER]]),"")</f>
        <v/>
      </c>
      <c r="AC60" s="69" t="str">
        <f>IFERROR(([2]!Table1[[#This Row],[SALES REVENUE ACTUAL]]-[2]!Table1[[#This Row],[CAMPAIGN COSTS]])/[2]!Table1[[#This Row],[CAMPAIGN COSTS]],"")</f>
        <v/>
      </c>
    </row>
    <row r="61" spans="1:29" s="10" customFormat="1" ht="13.5" x14ac:dyDescent="0.25">
      <c r="A61" s="160" t="s">
        <v>109</v>
      </c>
      <c r="B61" s="122"/>
      <c r="C61" s="131"/>
      <c r="D61" s="131"/>
      <c r="E61" s="87" t="s">
        <v>52</v>
      </c>
      <c r="F61" s="89" t="s">
        <v>216</v>
      </c>
      <c r="G61" s="161" t="s">
        <v>217</v>
      </c>
      <c r="H61" s="217"/>
      <c r="I61" s="17"/>
      <c r="J61" s="17"/>
      <c r="K61" s="18"/>
      <c r="L61" s="19"/>
      <c r="M61" s="19"/>
      <c r="N61" s="19"/>
      <c r="O61" s="19"/>
      <c r="P61" s="21"/>
      <c r="Q61" s="22"/>
      <c r="R61" s="22"/>
      <c r="S61" s="22"/>
      <c r="T61" s="76" t="e">
        <f>Table1[[#This Row],[LINK CLICKS]]/Table1[[#This Row],[IMPRESSIONS]]</f>
        <v>#DIV/0!</v>
      </c>
      <c r="U61" s="22"/>
      <c r="V61" s="22"/>
      <c r="W61" s="22"/>
      <c r="X61" s="24"/>
      <c r="Y61" s="24"/>
      <c r="Z61" s="64" t="str">
        <f>IFERROR([2]!Table1[[#This Row],[SALES ACTUAL]]/[2]!Table1[[#This Row],[SALES GOAL]],"")</f>
        <v/>
      </c>
      <c r="AA61" s="25"/>
      <c r="AB61" s="68" t="str">
        <f>IFERROR(SUM([2]!Table1[[#This Row],[SOCIAL MEDIA]:[OTHER]]),"")</f>
        <v/>
      </c>
      <c r="AC61" s="69" t="str">
        <f>IFERROR(([2]!Table1[[#This Row],[SALES REVENUE ACTUAL]]-[2]!Table1[[#This Row],[CAMPAIGN COSTS]])/[2]!Table1[[#This Row],[CAMPAIGN COSTS]],"")</f>
        <v/>
      </c>
    </row>
    <row r="62" spans="1:29" s="10" customFormat="1" ht="13.5" x14ac:dyDescent="0.25">
      <c r="A62" s="160" t="s">
        <v>109</v>
      </c>
      <c r="B62" s="122"/>
      <c r="C62" s="131"/>
      <c r="D62" s="131"/>
      <c r="E62" s="87" t="s">
        <v>57</v>
      </c>
      <c r="F62" s="89" t="s">
        <v>210</v>
      </c>
      <c r="G62" s="161" t="s">
        <v>211</v>
      </c>
      <c r="H62" s="147"/>
      <c r="I62" s="17"/>
      <c r="J62" s="17"/>
      <c r="K62" s="18"/>
      <c r="L62" s="19"/>
      <c r="M62" s="19"/>
      <c r="N62" s="19"/>
      <c r="O62" s="19"/>
      <c r="P62" s="21"/>
      <c r="Q62" s="22"/>
      <c r="R62" s="22"/>
      <c r="S62" s="22"/>
      <c r="T62" s="76" t="e">
        <f>Table1[[#This Row],[LINK CLICKS]]/Table1[[#This Row],[IMPRESSIONS]]</f>
        <v>#DIV/0!</v>
      </c>
      <c r="U62" s="22"/>
      <c r="V62" s="22"/>
      <c r="W62" s="22"/>
      <c r="X62" s="24"/>
      <c r="Y62" s="24"/>
      <c r="Z62" s="64" t="str">
        <f>IFERROR([2]!Table1[[#This Row],[SALES ACTUAL]]/[2]!Table1[[#This Row],[SALES GOAL]],"")</f>
        <v/>
      </c>
      <c r="AA62" s="25"/>
      <c r="AB62" s="68" t="str">
        <f>IFERROR(SUM([2]!Table1[[#This Row],[SOCIAL MEDIA]:[OTHER]]),"")</f>
        <v/>
      </c>
      <c r="AC62" s="69" t="str">
        <f>IFERROR(([2]!Table1[[#This Row],[SALES REVENUE ACTUAL]]-[2]!Table1[[#This Row],[CAMPAIGN COSTS]])/[2]!Table1[[#This Row],[CAMPAIGN COSTS]],"")</f>
        <v/>
      </c>
    </row>
    <row r="63" spans="1:29" s="10" customFormat="1" ht="13.5" x14ac:dyDescent="0.25">
      <c r="A63" s="160" t="s">
        <v>109</v>
      </c>
      <c r="B63" s="122"/>
      <c r="C63" s="131"/>
      <c r="D63" s="131"/>
      <c r="E63" s="87" t="s">
        <v>53</v>
      </c>
      <c r="F63" s="89" t="s">
        <v>110</v>
      </c>
      <c r="G63" s="161" t="s">
        <v>90</v>
      </c>
      <c r="H63" s="148"/>
      <c r="I63" s="18"/>
      <c r="J63" s="19"/>
      <c r="K63" s="19"/>
      <c r="L63" s="19"/>
      <c r="M63" s="19"/>
      <c r="N63" s="21"/>
      <c r="O63" s="22"/>
      <c r="P63" s="22"/>
      <c r="Q63" s="22"/>
      <c r="R63" s="22"/>
      <c r="S63" s="22"/>
      <c r="T63" s="76" t="e">
        <f>Table1[[#This Row],[LINK CLICKS]]/Table1[[#This Row],[IMPRESSIONS]]</f>
        <v>#DIV/0!</v>
      </c>
      <c r="U63" s="22"/>
      <c r="V63" s="22"/>
      <c r="W63" s="22"/>
      <c r="X63" s="24"/>
      <c r="Y63" s="24"/>
      <c r="Z63" s="64" t="str">
        <f>IFERROR([2]!Table1[[#This Row],[SALES ACTUAL]]/[2]!Table1[[#This Row],[SALES GOAL]],"")</f>
        <v/>
      </c>
      <c r="AA63" s="25"/>
      <c r="AB63" s="68" t="str">
        <f>IFERROR(SUM([2]!Table1[[#This Row],[SOCIAL MEDIA]:[OTHER]]),"")</f>
        <v/>
      </c>
      <c r="AC63" s="69" t="str">
        <f>IFERROR(([2]!Table1[[#This Row],[SALES REVENUE ACTUAL]]-[2]!Table1[[#This Row],[CAMPAIGN COSTS]])/[2]!Table1[[#This Row],[CAMPAIGN COSTS]],"")</f>
        <v/>
      </c>
    </row>
    <row r="64" spans="1:29" s="10" customFormat="1" ht="14.25" thickBot="1" x14ac:dyDescent="0.3">
      <c r="A64" s="163" t="s">
        <v>109</v>
      </c>
      <c r="B64" s="218"/>
      <c r="C64" s="219"/>
      <c r="D64" s="219"/>
      <c r="E64" s="183" t="s">
        <v>53</v>
      </c>
      <c r="F64" s="177" t="s">
        <v>111</v>
      </c>
      <c r="G64" s="178" t="s">
        <v>112</v>
      </c>
      <c r="H64" s="148"/>
      <c r="I64" s="18"/>
      <c r="J64" s="19"/>
      <c r="K64" s="19"/>
      <c r="L64" s="19"/>
      <c r="M64" s="19"/>
      <c r="N64" s="21"/>
      <c r="O64" s="22"/>
      <c r="P64" s="22"/>
      <c r="Q64" s="22"/>
      <c r="R64" s="22"/>
      <c r="S64" s="22"/>
      <c r="T64" s="76" t="e">
        <f>Table1[[#This Row],[LINK CLICKS]]/Table1[[#This Row],[IMPRESSIONS]]</f>
        <v>#DIV/0!</v>
      </c>
      <c r="U64" s="22"/>
      <c r="V64" s="22"/>
      <c r="W64" s="22"/>
      <c r="X64" s="24"/>
      <c r="Y64" s="24"/>
      <c r="Z64" s="64" t="str">
        <f>IFERROR([2]!Table1[[#This Row],[SALES ACTUAL]]/[2]!Table1[[#This Row],[SALES GOAL]],"")</f>
        <v/>
      </c>
      <c r="AA64" s="25"/>
      <c r="AB64" s="68" t="str">
        <f>IFERROR(SUM([2]!Table1[[#This Row],[SOCIAL MEDIA]:[OTHER]]),"")</f>
        <v/>
      </c>
      <c r="AC64" s="69" t="str">
        <f>IFERROR(([2]!Table1[[#This Row],[SALES REVENUE ACTUAL]]-[2]!Table1[[#This Row],[CAMPAIGN COSTS]])/[2]!Table1[[#This Row],[CAMPAIGN COSTS]],"")</f>
        <v/>
      </c>
    </row>
    <row r="65" spans="1:29" s="10" customFormat="1" ht="14.25" thickBot="1" x14ac:dyDescent="0.3">
      <c r="A65" s="195" t="s">
        <v>113</v>
      </c>
      <c r="B65" s="207"/>
      <c r="C65" s="213"/>
      <c r="D65" s="213"/>
      <c r="E65" s="214" t="s">
        <v>52</v>
      </c>
      <c r="F65" s="215" t="s">
        <v>114</v>
      </c>
      <c r="G65" s="216" t="s">
        <v>157</v>
      </c>
      <c r="H65" s="148"/>
      <c r="I65" s="18"/>
      <c r="J65" s="19"/>
      <c r="K65" s="19"/>
      <c r="L65" s="19"/>
      <c r="M65" s="19"/>
      <c r="N65" s="21"/>
      <c r="O65" s="22"/>
      <c r="P65" s="22"/>
      <c r="Q65" s="22"/>
      <c r="R65" s="22"/>
      <c r="S65" s="22"/>
      <c r="T65" s="76" t="e">
        <f>Table1[[#This Row],[LINK CLICKS]]/Table1[[#This Row],[IMPRESSIONS]]</f>
        <v>#DIV/0!</v>
      </c>
      <c r="U65" s="22"/>
      <c r="V65" s="22"/>
      <c r="W65" s="22"/>
      <c r="X65" s="24"/>
      <c r="Y65" s="24"/>
      <c r="Z65" s="64" t="str">
        <f>IFERROR([2]!Table1[[#This Row],[SALES ACTUAL]]/[2]!Table1[[#This Row],[SALES GOAL]],"")</f>
        <v/>
      </c>
      <c r="AA65" s="25"/>
      <c r="AB65" s="68" t="str">
        <f>IFERROR(SUM([2]!Table1[[#This Row],[SOCIAL MEDIA]:[OTHER]]),"")</f>
        <v/>
      </c>
      <c r="AC65" s="69" t="str">
        <f>IFERROR(([2]!Table1[[#This Row],[SALES REVENUE ACTUAL]]-[2]!Table1[[#This Row],[CAMPAIGN COSTS]])/[2]!Table1[[#This Row],[CAMPAIGN COSTS]],"")</f>
        <v/>
      </c>
    </row>
    <row r="66" spans="1:29" s="10" customFormat="1" ht="13.5" x14ac:dyDescent="0.25">
      <c r="A66" s="201" t="s">
        <v>113</v>
      </c>
      <c r="B66" s="211"/>
      <c r="C66" s="212"/>
      <c r="D66" s="212"/>
      <c r="E66" s="152" t="s">
        <v>52</v>
      </c>
      <c r="F66" s="202" t="s">
        <v>219</v>
      </c>
      <c r="G66" s="223" t="s">
        <v>220</v>
      </c>
      <c r="H66" s="220"/>
      <c r="I66" s="37"/>
      <c r="J66" s="19"/>
      <c r="K66" s="19"/>
      <c r="L66" s="19"/>
      <c r="M66" s="19"/>
      <c r="N66" s="21"/>
      <c r="O66" s="22"/>
      <c r="P66" s="22"/>
      <c r="Q66" s="22"/>
      <c r="R66" s="22"/>
      <c r="S66" s="22"/>
      <c r="T66" s="76" t="e">
        <f>Table1[[#This Row],[LINK CLICKS]]/Table1[[#This Row],[IMPRESSIONS]]</f>
        <v>#DIV/0!</v>
      </c>
      <c r="U66" s="22"/>
      <c r="V66" s="22"/>
      <c r="W66" s="22"/>
      <c r="X66" s="24"/>
      <c r="Y66" s="24"/>
      <c r="Z66" s="64" t="str">
        <f>IFERROR([2]!Table1[[#This Row],[SALES ACTUAL]]/[2]!Table1[[#This Row],[SALES GOAL]],"")</f>
        <v/>
      </c>
      <c r="AA66" s="25"/>
      <c r="AB66" s="68" t="str">
        <f>IFERROR(SUM([2]!Table1[[#This Row],[SOCIAL MEDIA]:[OTHER]]),"")</f>
        <v/>
      </c>
      <c r="AC66" s="69" t="str">
        <f>IFERROR(([2]!Table1[[#This Row],[SALES REVENUE ACTUAL]]-[2]!Table1[[#This Row],[CAMPAIGN COSTS]])/[2]!Table1[[#This Row],[CAMPAIGN COSTS]],"")</f>
        <v/>
      </c>
    </row>
    <row r="67" spans="1:29" s="10" customFormat="1" ht="13.5" x14ac:dyDescent="0.25">
      <c r="A67" s="160" t="s">
        <v>113</v>
      </c>
      <c r="B67" s="132"/>
      <c r="C67" s="134"/>
      <c r="D67" s="134"/>
      <c r="E67" s="88" t="s">
        <v>52</v>
      </c>
      <c r="F67" s="90" t="s">
        <v>221</v>
      </c>
      <c r="G67" s="89" t="s">
        <v>208</v>
      </c>
      <c r="H67" s="221"/>
      <c r="I67" s="29"/>
      <c r="J67" s="19"/>
      <c r="K67" s="19"/>
      <c r="L67" s="19"/>
      <c r="M67" s="19"/>
      <c r="N67" s="21"/>
      <c r="O67" s="22"/>
      <c r="P67" s="22"/>
      <c r="Q67" s="22"/>
      <c r="R67" s="22"/>
      <c r="S67" s="22"/>
      <c r="T67" s="76" t="e">
        <f>Table1[[#This Row],[LINK CLICKS]]/Table1[[#This Row],[IMPRESSIONS]]</f>
        <v>#DIV/0!</v>
      </c>
      <c r="U67" s="22"/>
      <c r="V67" s="22"/>
      <c r="W67" s="22"/>
      <c r="X67" s="24"/>
      <c r="Y67" s="24"/>
      <c r="Z67" s="64" t="str">
        <f>IFERROR([2]!Table1[[#This Row],[SALES ACTUAL]]/[2]!Table1[[#This Row],[SALES GOAL]],"")</f>
        <v/>
      </c>
      <c r="AA67" s="25"/>
      <c r="AB67" s="68" t="str">
        <f>IFERROR(SUM([2]!Table1[[#This Row],[SOCIAL MEDIA]:[OTHER]]),"")</f>
        <v/>
      </c>
      <c r="AC67" s="69" t="str">
        <f>IFERROR(([2]!Table1[[#This Row],[SALES REVENUE ACTUAL]]-[2]!Table1[[#This Row],[CAMPAIGN COSTS]])/[2]!Table1[[#This Row],[CAMPAIGN COSTS]],"")</f>
        <v/>
      </c>
    </row>
    <row r="68" spans="1:29" s="10" customFormat="1" ht="13.5" x14ac:dyDescent="0.25">
      <c r="A68" s="160" t="s">
        <v>113</v>
      </c>
      <c r="B68" s="132"/>
      <c r="C68" s="133"/>
      <c r="D68" s="133"/>
      <c r="E68" s="87" t="s">
        <v>53</v>
      </c>
      <c r="F68" s="89" t="s">
        <v>115</v>
      </c>
      <c r="G68" s="161" t="s">
        <v>218</v>
      </c>
      <c r="H68" s="220"/>
      <c r="I68" s="37"/>
      <c r="J68" s="19"/>
      <c r="K68" s="19"/>
      <c r="L68" s="19"/>
      <c r="M68" s="19"/>
      <c r="N68" s="21"/>
      <c r="O68" s="22"/>
      <c r="P68" s="22"/>
      <c r="Q68" s="22"/>
      <c r="R68" s="22"/>
      <c r="S68" s="22"/>
      <c r="T68" s="76" t="e">
        <f>Table1[[#This Row],[LINK CLICKS]]/Table1[[#This Row],[IMPRESSIONS]]</f>
        <v>#DIV/0!</v>
      </c>
      <c r="U68" s="22"/>
      <c r="V68" s="22"/>
      <c r="W68" s="22"/>
      <c r="X68" s="24"/>
      <c r="Y68" s="24"/>
      <c r="Z68" s="64" t="str">
        <f>IFERROR([2]!Table1[[#This Row],[SALES ACTUAL]]/[2]!Table1[[#This Row],[SALES GOAL]],"")</f>
        <v/>
      </c>
      <c r="AA68" s="25"/>
      <c r="AB68" s="68" t="str">
        <f>IFERROR(SUM([2]!Table1[[#This Row],[SOCIAL MEDIA]:[OTHER]]),"")</f>
        <v/>
      </c>
      <c r="AC68" s="69" t="str">
        <f>IFERROR(([2]!Table1[[#This Row],[SALES REVENUE ACTUAL]]-[2]!Table1[[#This Row],[CAMPAIGN COSTS]])/[2]!Table1[[#This Row],[CAMPAIGN COSTS]],"")</f>
        <v/>
      </c>
    </row>
    <row r="69" spans="1:29" s="10" customFormat="1" ht="13.5" x14ac:dyDescent="0.25">
      <c r="A69" s="160" t="s">
        <v>113</v>
      </c>
      <c r="B69" s="135"/>
      <c r="C69" s="133"/>
      <c r="D69" s="133"/>
      <c r="E69" s="87" t="s">
        <v>57</v>
      </c>
      <c r="F69" s="89" t="s">
        <v>223</v>
      </c>
      <c r="G69" s="161" t="s">
        <v>224</v>
      </c>
      <c r="H69" s="220"/>
      <c r="I69" s="37"/>
      <c r="J69" s="19"/>
      <c r="K69" s="19"/>
      <c r="L69" s="19"/>
      <c r="M69" s="19"/>
      <c r="N69" s="21"/>
      <c r="O69" s="22"/>
      <c r="P69" s="22"/>
      <c r="Q69" s="22"/>
      <c r="R69" s="22"/>
      <c r="S69" s="22"/>
      <c r="T69" s="76" t="e">
        <f>Table1[[#This Row],[LINK CLICKS]]/Table1[[#This Row],[IMPRESSIONS]]</f>
        <v>#DIV/0!</v>
      </c>
      <c r="U69" s="22"/>
      <c r="V69" s="22"/>
      <c r="W69" s="22"/>
      <c r="X69" s="24"/>
      <c r="Y69" s="24"/>
      <c r="Z69" s="64" t="str">
        <f>IFERROR([2]!Table1[[#This Row],[SALES ACTUAL]]/[2]!Table1[[#This Row],[SALES GOAL]],"")</f>
        <v/>
      </c>
      <c r="AA69" s="25"/>
      <c r="AB69" s="68" t="str">
        <f>IFERROR(SUM([2]!Table1[[#This Row],[SOCIAL MEDIA]:[OTHER]]),"")</f>
        <v/>
      </c>
      <c r="AC69" s="69" t="str">
        <f>IFERROR(([2]!Table1[[#This Row],[SALES REVENUE ACTUAL]]-[2]!Table1[[#This Row],[CAMPAIGN COSTS]])/[2]!Table1[[#This Row],[CAMPAIGN COSTS]],"")</f>
        <v/>
      </c>
    </row>
    <row r="70" spans="1:29" s="10" customFormat="1" ht="16.5" x14ac:dyDescent="0.3">
      <c r="A70" s="160" t="s">
        <v>113</v>
      </c>
      <c r="B70" s="132"/>
      <c r="C70" s="134"/>
      <c r="D70" s="134"/>
      <c r="E70" s="88" t="s">
        <v>52</v>
      </c>
      <c r="F70" s="224" t="s">
        <v>222</v>
      </c>
      <c r="G70" s="225" t="s">
        <v>166</v>
      </c>
      <c r="H70" s="222"/>
      <c r="I70" s="115"/>
      <c r="J70" s="19"/>
      <c r="K70" s="19"/>
      <c r="L70" s="19"/>
      <c r="M70" s="19"/>
      <c r="N70" s="79"/>
      <c r="O70" s="22"/>
      <c r="P70" s="22"/>
      <c r="Q70" s="22"/>
      <c r="R70" s="22"/>
      <c r="S70" s="22"/>
      <c r="T70" s="105" t="e">
        <f>Table1[[#This Row],[LINK CLICKS]]/Table1[[#This Row],[IMPRESSIONS]]</f>
        <v>#DIV/0!</v>
      </c>
      <c r="U70" s="22"/>
      <c r="V70" s="22"/>
      <c r="W70" s="22"/>
      <c r="X70" s="24"/>
      <c r="Y70" s="24"/>
      <c r="Z70" s="92" t="str">
        <f>IFERROR([2]!Table1[[#This Row],[SALES ACTUAL]]/[2]!Table1[[#This Row],[SALES GOAL]],"")</f>
        <v/>
      </c>
      <c r="AA70" s="25"/>
      <c r="AB70" s="68" t="str">
        <f>IFERROR(SUM([2]!Table1[[#This Row],[SOCIAL MEDIA]:[OTHER]]),"")</f>
        <v/>
      </c>
      <c r="AC70" s="69" t="str">
        <f>IFERROR(([2]!Table1[[#This Row],[SALES REVENUE ACTUAL]]-[2]!Table1[[#This Row],[CAMPAIGN COSTS]])/[2]!Table1[[#This Row],[CAMPAIGN COSTS]],"")</f>
        <v/>
      </c>
    </row>
    <row r="71" spans="1:29" s="10" customFormat="1" ht="14.25" thickBot="1" x14ac:dyDescent="0.3">
      <c r="A71" s="163" t="s">
        <v>113</v>
      </c>
      <c r="B71" s="226"/>
      <c r="C71" s="227"/>
      <c r="D71" s="227"/>
      <c r="E71" s="183" t="s">
        <v>53</v>
      </c>
      <c r="F71" s="177" t="s">
        <v>116</v>
      </c>
      <c r="G71" s="178" t="s">
        <v>117</v>
      </c>
      <c r="H71" s="220"/>
      <c r="I71" s="37"/>
      <c r="J71" s="19"/>
      <c r="K71" s="19"/>
      <c r="L71" s="19"/>
      <c r="M71" s="19"/>
      <c r="N71" s="21"/>
      <c r="O71" s="22"/>
      <c r="P71" s="22"/>
      <c r="Q71" s="22"/>
      <c r="R71" s="22"/>
      <c r="S71" s="22"/>
      <c r="T71" s="76" t="e">
        <f>Table1[[#This Row],[LINK CLICKS]]/Table1[[#This Row],[IMPRESSIONS]]</f>
        <v>#DIV/0!</v>
      </c>
      <c r="U71" s="22"/>
      <c r="V71" s="22"/>
      <c r="W71" s="22"/>
      <c r="X71" s="24"/>
      <c r="Y71" s="24"/>
      <c r="Z71" s="64" t="str">
        <f>IFERROR([2]!Table1[[#This Row],[SALES ACTUAL]]/[2]!Table1[[#This Row],[SALES GOAL]],"")</f>
        <v/>
      </c>
      <c r="AA71" s="25"/>
      <c r="AB71" s="68" t="str">
        <f>IFERROR(SUM([2]!Table1[[#This Row],[SOCIAL MEDIA]:[OTHER]]),"")</f>
        <v/>
      </c>
      <c r="AC71" s="69" t="str">
        <f>IFERROR(([2]!Table1[[#This Row],[SALES REVENUE ACTUAL]]-[2]!Table1[[#This Row],[CAMPAIGN COSTS]])/[2]!Table1[[#This Row],[CAMPAIGN COSTS]],"")</f>
        <v/>
      </c>
    </row>
    <row r="72" spans="1:29" s="10" customFormat="1" ht="14.25" thickBot="1" x14ac:dyDescent="0.3">
      <c r="A72" s="195" t="s">
        <v>118</v>
      </c>
      <c r="B72" s="228"/>
      <c r="C72" s="229"/>
      <c r="D72" s="229"/>
      <c r="E72" s="214" t="s">
        <v>52</v>
      </c>
      <c r="F72" s="198" t="s">
        <v>119</v>
      </c>
      <c r="G72" s="199" t="s">
        <v>206</v>
      </c>
      <c r="H72" s="220"/>
      <c r="I72" s="37"/>
      <c r="J72" s="19"/>
      <c r="K72" s="19"/>
      <c r="L72" s="19"/>
      <c r="M72" s="19"/>
      <c r="N72" s="21"/>
      <c r="O72" s="22"/>
      <c r="P72" s="22"/>
      <c r="Q72" s="22"/>
      <c r="R72" s="22"/>
      <c r="S72" s="22"/>
      <c r="T72" s="76" t="e">
        <f>Table1[[#This Row],[LINK CLICKS]]/Table1[[#This Row],[IMPRESSIONS]]</f>
        <v>#DIV/0!</v>
      </c>
      <c r="U72" s="22"/>
      <c r="V72" s="22"/>
      <c r="W72" s="22"/>
      <c r="X72" s="24"/>
      <c r="Y72" s="24"/>
      <c r="Z72" s="64" t="str">
        <f>IFERROR([2]!Table1[[#This Row],[SALES ACTUAL]]/[2]!Table1[[#This Row],[SALES GOAL]],"")</f>
        <v/>
      </c>
      <c r="AA72" s="25"/>
      <c r="AB72" s="68" t="str">
        <f>IFERROR(SUM([2]!Table1[[#This Row],[SOCIAL MEDIA]:[OTHER]]),"")</f>
        <v/>
      </c>
      <c r="AC72" s="69" t="str">
        <f>IFERROR(([2]!Table1[[#This Row],[SALES REVENUE ACTUAL]]-[2]!Table1[[#This Row],[CAMPAIGN COSTS]])/[2]!Table1[[#This Row],[CAMPAIGN COSTS]],"")</f>
        <v/>
      </c>
    </row>
    <row r="73" spans="1:29" s="10" customFormat="1" ht="13.5" x14ac:dyDescent="0.25">
      <c r="A73" s="201" t="s">
        <v>118</v>
      </c>
      <c r="B73" s="211"/>
      <c r="C73" s="212"/>
      <c r="D73" s="212"/>
      <c r="E73" s="150" t="s">
        <v>52</v>
      </c>
      <c r="F73" s="153" t="s">
        <v>158</v>
      </c>
      <c r="G73" s="203" t="s">
        <v>159</v>
      </c>
      <c r="H73" s="220"/>
      <c r="I73" s="37"/>
      <c r="J73" s="19"/>
      <c r="K73" s="19"/>
      <c r="L73" s="19"/>
      <c r="M73" s="19"/>
      <c r="N73" s="21"/>
      <c r="O73" s="22"/>
      <c r="P73" s="22"/>
      <c r="Q73" s="22"/>
      <c r="R73" s="22"/>
      <c r="S73" s="22"/>
      <c r="T73" s="76" t="e">
        <f>Table1[[#This Row],[LINK CLICKS]]/Table1[[#This Row],[IMPRESSIONS]]</f>
        <v>#DIV/0!</v>
      </c>
      <c r="U73" s="22"/>
      <c r="V73" s="22"/>
      <c r="W73" s="22"/>
      <c r="X73" s="24"/>
      <c r="Y73" s="24"/>
      <c r="Z73" s="64" t="str">
        <f>IFERROR([2]!Table1[[#This Row],[SALES ACTUAL]]/[2]!Table1[[#This Row],[SALES GOAL]],"")</f>
        <v/>
      </c>
      <c r="AA73" s="25"/>
      <c r="AB73" s="68" t="str">
        <f>IFERROR(SUM([2]!Table1[[#This Row],[SOCIAL MEDIA]:[OTHER]]),"")</f>
        <v/>
      </c>
      <c r="AC73" s="69" t="str">
        <f>IFERROR(([2]!Table1[[#This Row],[SALES REVENUE ACTUAL]]-[2]!Table1[[#This Row],[CAMPAIGN COSTS]])/[2]!Table1[[#This Row],[CAMPAIGN COSTS]],"")</f>
        <v/>
      </c>
    </row>
    <row r="74" spans="1:29" s="10" customFormat="1" ht="13.5" x14ac:dyDescent="0.25">
      <c r="A74" s="160" t="s">
        <v>118</v>
      </c>
      <c r="B74" s="122"/>
      <c r="C74" s="131"/>
      <c r="D74" s="131"/>
      <c r="E74" s="87" t="s">
        <v>52</v>
      </c>
      <c r="F74" s="89" t="s">
        <v>120</v>
      </c>
      <c r="G74" s="161" t="s">
        <v>225</v>
      </c>
      <c r="H74" s="148"/>
      <c r="I74" s="18"/>
      <c r="J74" s="19"/>
      <c r="K74" s="19"/>
      <c r="L74" s="19"/>
      <c r="M74" s="19"/>
      <c r="N74" s="21"/>
      <c r="O74" s="22"/>
      <c r="P74" s="22"/>
      <c r="Q74" s="22"/>
      <c r="R74" s="22"/>
      <c r="S74" s="22"/>
      <c r="T74" s="76" t="e">
        <f>Table1[[#This Row],[LINK CLICKS]]/Table1[[#This Row],[IMPRESSIONS]]</f>
        <v>#DIV/0!</v>
      </c>
      <c r="U74" s="22"/>
      <c r="V74" s="22"/>
      <c r="W74" s="22"/>
      <c r="X74" s="24"/>
      <c r="Y74" s="24"/>
      <c r="Z74" s="64" t="str">
        <f>IFERROR([2]!Table1[[#This Row],[SALES ACTUAL]]/[2]!Table1[[#This Row],[SALES GOAL]],"")</f>
        <v/>
      </c>
      <c r="AA74" s="25"/>
      <c r="AB74" s="68" t="str">
        <f>IFERROR(SUM([2]!Table1[[#This Row],[SOCIAL MEDIA]:[OTHER]]),"")</f>
        <v/>
      </c>
      <c r="AC74" s="69" t="str">
        <f>IFERROR(([2]!Table1[[#This Row],[SALES REVENUE ACTUAL]]-[2]!Table1[[#This Row],[CAMPAIGN COSTS]])/[2]!Table1[[#This Row],[CAMPAIGN COSTS]],"")</f>
        <v/>
      </c>
    </row>
    <row r="75" spans="1:29" s="10" customFormat="1" ht="13.5" x14ac:dyDescent="0.25">
      <c r="A75" s="160" t="s">
        <v>118</v>
      </c>
      <c r="B75" s="122"/>
      <c r="C75" s="136"/>
      <c r="D75" s="136"/>
      <c r="E75" s="87" t="s">
        <v>52</v>
      </c>
      <c r="F75" s="89" t="s">
        <v>160</v>
      </c>
      <c r="G75" s="161" t="s">
        <v>161</v>
      </c>
      <c r="H75" s="148"/>
      <c r="I75" s="18"/>
      <c r="J75" s="19"/>
      <c r="K75" s="19"/>
      <c r="L75" s="19"/>
      <c r="M75" s="19"/>
      <c r="N75" s="21"/>
      <c r="O75" s="22"/>
      <c r="P75" s="22"/>
      <c r="Q75" s="22"/>
      <c r="R75" s="22"/>
      <c r="S75" s="22"/>
      <c r="T75" s="76" t="e">
        <f>Table1[[#This Row],[LINK CLICKS]]/Table1[[#This Row],[IMPRESSIONS]]</f>
        <v>#DIV/0!</v>
      </c>
      <c r="U75" s="22"/>
      <c r="V75" s="22"/>
      <c r="W75" s="22"/>
      <c r="X75" s="24"/>
      <c r="Y75" s="24"/>
      <c r="Z75" s="64" t="str">
        <f>IFERROR([2]!Table1[[#This Row],[SALES ACTUAL]]/[2]!Table1[[#This Row],[SALES GOAL]],"")</f>
        <v/>
      </c>
      <c r="AA75" s="25"/>
      <c r="AB75" s="68" t="str">
        <f>IFERROR(SUM([2]!Table1[[#This Row],[SOCIAL MEDIA]:[OTHER]]),"")</f>
        <v/>
      </c>
      <c r="AC75" s="69" t="str">
        <f>IFERROR(([2]!Table1[[#This Row],[SALES REVENUE ACTUAL]]-[2]!Table1[[#This Row],[CAMPAIGN COSTS]])/[2]!Table1[[#This Row],[CAMPAIGN COSTS]],"")</f>
        <v/>
      </c>
    </row>
    <row r="76" spans="1:29" s="10" customFormat="1" ht="13.5" x14ac:dyDescent="0.25">
      <c r="A76" s="160" t="s">
        <v>118</v>
      </c>
      <c r="B76" s="122"/>
      <c r="C76" s="136"/>
      <c r="D76" s="136"/>
      <c r="E76" s="87" t="s">
        <v>52</v>
      </c>
      <c r="F76" s="89" t="s">
        <v>233</v>
      </c>
      <c r="G76" s="203" t="s">
        <v>159</v>
      </c>
      <c r="H76" s="230"/>
      <c r="I76" s="38"/>
      <c r="J76" s="19"/>
      <c r="K76" s="19"/>
      <c r="L76" s="19"/>
      <c r="M76" s="19"/>
      <c r="N76" s="21"/>
      <c r="O76" s="22"/>
      <c r="P76" s="22"/>
      <c r="Q76" s="22"/>
      <c r="R76" s="22"/>
      <c r="S76" s="22"/>
      <c r="T76" s="76" t="e">
        <f>Table1[[#This Row],[LINK CLICKS]]/Table1[[#This Row],[IMPRESSIONS]]</f>
        <v>#DIV/0!</v>
      </c>
      <c r="U76" s="22"/>
      <c r="V76" s="22"/>
      <c r="W76" s="22"/>
      <c r="X76" s="24"/>
      <c r="Y76" s="24"/>
      <c r="Z76" s="64" t="str">
        <f>IFERROR([2]!Table1[[#This Row],[SALES ACTUAL]]/[2]!Table1[[#This Row],[SALES GOAL]],"")</f>
        <v/>
      </c>
      <c r="AA76" s="25"/>
      <c r="AB76" s="68" t="str">
        <f>IFERROR(SUM([2]!Table1[[#This Row],[SOCIAL MEDIA]:[OTHER]]),"")</f>
        <v/>
      </c>
      <c r="AC76" s="69" t="str">
        <f>IFERROR(([2]!Table1[[#This Row],[SALES REVENUE ACTUAL]]-[2]!Table1[[#This Row],[CAMPAIGN COSTS]])/[2]!Table1[[#This Row],[CAMPAIGN COSTS]],"")</f>
        <v/>
      </c>
    </row>
    <row r="77" spans="1:29" s="10" customFormat="1" ht="14.25" thickBot="1" x14ac:dyDescent="0.3">
      <c r="A77" s="163" t="s">
        <v>118</v>
      </c>
      <c r="B77" s="218"/>
      <c r="C77" s="232"/>
      <c r="D77" s="232"/>
      <c r="E77" s="166" t="s">
        <v>52</v>
      </c>
      <c r="F77" s="177" t="s">
        <v>226</v>
      </c>
      <c r="G77" s="178" t="s">
        <v>177</v>
      </c>
      <c r="H77" s="231"/>
      <c r="I77" s="116"/>
      <c r="J77" s="19"/>
      <c r="K77" s="19"/>
      <c r="L77" s="19"/>
      <c r="M77" s="19"/>
      <c r="N77" s="79"/>
      <c r="O77" s="22"/>
      <c r="P77" s="22"/>
      <c r="Q77" s="22"/>
      <c r="R77" s="22"/>
      <c r="S77" s="22"/>
      <c r="T77" s="105" t="e">
        <f>Table1[[#This Row],[LINK CLICKS]]/Table1[[#This Row],[IMPRESSIONS]]</f>
        <v>#DIV/0!</v>
      </c>
      <c r="U77" s="22"/>
      <c r="V77" s="22"/>
      <c r="W77" s="22"/>
      <c r="X77" s="24"/>
      <c r="Y77" s="24"/>
      <c r="Z77" s="92" t="str">
        <f>IFERROR([2]!Table1[[#This Row],[SALES ACTUAL]]/[2]!Table1[[#This Row],[SALES GOAL]],"")</f>
        <v/>
      </c>
      <c r="AA77" s="25"/>
      <c r="AB77" s="68" t="str">
        <f>IFERROR(SUM([2]!Table1[[#This Row],[SOCIAL MEDIA]:[OTHER]]),"")</f>
        <v/>
      </c>
      <c r="AC77" s="69" t="str">
        <f>IFERROR(([2]!Table1[[#This Row],[SALES REVENUE ACTUAL]]-[2]!Table1[[#This Row],[CAMPAIGN COSTS]])/[2]!Table1[[#This Row],[CAMPAIGN COSTS]],"")</f>
        <v/>
      </c>
    </row>
    <row r="78" spans="1:29" s="10" customFormat="1" ht="13.5" x14ac:dyDescent="0.25">
      <c r="A78" s="154" t="s">
        <v>121</v>
      </c>
      <c r="B78" s="251"/>
      <c r="C78" s="241"/>
      <c r="D78" s="239"/>
      <c r="E78" s="180" t="s">
        <v>52</v>
      </c>
      <c r="F78" s="158" t="s">
        <v>242</v>
      </c>
      <c r="G78" s="174" t="s">
        <v>240</v>
      </c>
      <c r="H78" s="148"/>
      <c r="I78" s="18"/>
      <c r="J78" s="19"/>
      <c r="K78" s="19"/>
      <c r="L78" s="19"/>
      <c r="M78" s="19"/>
      <c r="N78" s="21"/>
      <c r="O78" s="22"/>
      <c r="P78" s="22"/>
      <c r="Q78" s="22"/>
      <c r="R78" s="22"/>
      <c r="S78" s="22"/>
      <c r="T78" s="76" t="e">
        <f>Table1[[#This Row],[LINK CLICKS]]/Table1[[#This Row],[IMPRESSIONS]]</f>
        <v>#DIV/0!</v>
      </c>
      <c r="U78" s="22"/>
      <c r="V78" s="22"/>
      <c r="W78" s="22"/>
      <c r="X78" s="24"/>
      <c r="Y78" s="24"/>
      <c r="Z78" s="64" t="str">
        <f>IFERROR([2]!Table1[[#This Row],[SALES ACTUAL]]/[2]!Table1[[#This Row],[SALES GOAL]],"")</f>
        <v/>
      </c>
      <c r="AA78" s="25"/>
      <c r="AB78" s="68" t="str">
        <f>IFERROR(SUM([2]!Table1[[#This Row],[SOCIAL MEDIA]:[OTHER]]),"")</f>
        <v/>
      </c>
      <c r="AC78" s="69" t="str">
        <f>IFERROR(([2]!Table1[[#This Row],[SALES REVENUE ACTUAL]]-[2]!Table1[[#This Row],[CAMPAIGN COSTS]])/[2]!Table1[[#This Row],[CAMPAIGN COSTS]],"")</f>
        <v/>
      </c>
    </row>
    <row r="79" spans="1:29" s="10" customFormat="1" ht="13.5" x14ac:dyDescent="0.25">
      <c r="A79" s="160" t="s">
        <v>121</v>
      </c>
      <c r="B79" s="240"/>
      <c r="C79" s="242"/>
      <c r="D79" s="136"/>
      <c r="E79" s="87" t="s">
        <v>52</v>
      </c>
      <c r="F79" s="89" t="s">
        <v>234</v>
      </c>
      <c r="G79" s="161" t="s">
        <v>235</v>
      </c>
      <c r="H79" s="148"/>
      <c r="I79" s="18"/>
      <c r="J79" s="19"/>
      <c r="K79" s="19"/>
      <c r="L79" s="19"/>
      <c r="M79" s="19"/>
      <c r="N79" s="21"/>
      <c r="O79" s="22"/>
      <c r="P79" s="22"/>
      <c r="Q79" s="22"/>
      <c r="R79" s="22"/>
      <c r="S79" s="22"/>
      <c r="T79" s="76" t="e">
        <f>Table1[[#This Row],[LINK CLICKS]]/Table1[[#This Row],[IMPRESSIONS]]</f>
        <v>#DIV/0!</v>
      </c>
      <c r="U79" s="22"/>
      <c r="V79" s="22"/>
      <c r="W79" s="22"/>
      <c r="X79" s="24"/>
      <c r="Y79" s="24"/>
      <c r="Z79" s="64" t="str">
        <f>IFERROR([2]!Table1[[#This Row],[SALES ACTUAL]]/[2]!Table1[[#This Row],[SALES GOAL]],"")</f>
        <v/>
      </c>
      <c r="AA79" s="25"/>
      <c r="AB79" s="68" t="str">
        <f>IFERROR(SUM([2]!Table1[[#This Row],[SOCIAL MEDIA]:[OTHER]]),"")</f>
        <v/>
      </c>
      <c r="AC79" s="69" t="str">
        <f>IFERROR(([2]!Table1[[#This Row],[SALES REVENUE ACTUAL]]-[2]!Table1[[#This Row],[CAMPAIGN COSTS]])/[2]!Table1[[#This Row],[CAMPAIGN COSTS]],"")</f>
        <v/>
      </c>
    </row>
    <row r="80" spans="1:29" s="10" customFormat="1" ht="13.5" x14ac:dyDescent="0.25">
      <c r="A80" s="160" t="s">
        <v>121</v>
      </c>
      <c r="B80" s="240"/>
      <c r="C80" s="242"/>
      <c r="D80" s="136"/>
      <c r="E80" s="87" t="s">
        <v>52</v>
      </c>
      <c r="F80" s="89" t="s">
        <v>122</v>
      </c>
      <c r="G80" s="161" t="s">
        <v>123</v>
      </c>
      <c r="H80" s="148"/>
      <c r="I80" s="18"/>
      <c r="J80" s="19"/>
      <c r="K80" s="19"/>
      <c r="L80" s="19"/>
      <c r="M80" s="19"/>
      <c r="N80" s="21"/>
      <c r="O80" s="22"/>
      <c r="P80" s="22"/>
      <c r="Q80" s="22"/>
      <c r="R80" s="22"/>
      <c r="S80" s="22"/>
      <c r="T80" s="76" t="e">
        <f>Table1[[#This Row],[LINK CLICKS]]/Table1[[#This Row],[IMPRESSIONS]]</f>
        <v>#DIV/0!</v>
      </c>
      <c r="U80" s="22"/>
      <c r="V80" s="22"/>
      <c r="W80" s="22"/>
      <c r="X80" s="24"/>
      <c r="Y80" s="24"/>
      <c r="Z80" s="64" t="str">
        <f>IFERROR([2]!Table1[[#This Row],[SALES ACTUAL]]/[2]!Table1[[#This Row],[SALES GOAL]],"")</f>
        <v/>
      </c>
      <c r="AA80" s="25"/>
      <c r="AB80" s="68" t="str">
        <f>IFERROR(SUM([2]!Table1[[#This Row],[SOCIAL MEDIA]:[OTHER]]),"")</f>
        <v/>
      </c>
      <c r="AC80" s="69" t="str">
        <f>IFERROR(([2]!Table1[[#This Row],[SALES REVENUE ACTUAL]]-[2]!Table1[[#This Row],[CAMPAIGN COSTS]])/[2]!Table1[[#This Row],[CAMPAIGN COSTS]],"")</f>
        <v/>
      </c>
    </row>
    <row r="81" spans="1:29" s="10" customFormat="1" ht="13.5" x14ac:dyDescent="0.25">
      <c r="A81" s="160" t="s">
        <v>121</v>
      </c>
      <c r="B81" s="240"/>
      <c r="C81" s="242"/>
      <c r="D81" s="136"/>
      <c r="E81" s="87" t="s">
        <v>52</v>
      </c>
      <c r="F81" s="89" t="s">
        <v>124</v>
      </c>
      <c r="G81" s="161" t="s">
        <v>167</v>
      </c>
      <c r="H81" s="148"/>
      <c r="I81" s="18"/>
      <c r="J81" s="19"/>
      <c r="K81" s="19"/>
      <c r="L81" s="19"/>
      <c r="M81" s="19"/>
      <c r="N81" s="21"/>
      <c r="O81" s="22"/>
      <c r="P81" s="22"/>
      <c r="Q81" s="22"/>
      <c r="R81" s="22"/>
      <c r="S81" s="22"/>
      <c r="T81" s="76" t="e">
        <f>Table1[[#This Row],[LINK CLICKS]]/Table1[[#This Row],[IMPRESSIONS]]</f>
        <v>#DIV/0!</v>
      </c>
      <c r="U81" s="22"/>
      <c r="V81" s="22"/>
      <c r="W81" s="22"/>
      <c r="X81" s="24"/>
      <c r="Y81" s="24"/>
      <c r="Z81" s="64" t="str">
        <f>IFERROR([2]!Table1[[#This Row],[SALES ACTUAL]]/[2]!Table1[[#This Row],[SALES GOAL]],"")</f>
        <v/>
      </c>
      <c r="AA81" s="25"/>
      <c r="AB81" s="68" t="str">
        <f>IFERROR(SUM([2]!Table1[[#This Row],[SOCIAL MEDIA]:[OTHER]]),"")</f>
        <v/>
      </c>
      <c r="AC81" s="69" t="str">
        <f>IFERROR(([2]!Table1[[#This Row],[SALES REVENUE ACTUAL]]-[2]!Table1[[#This Row],[CAMPAIGN COSTS]])/[2]!Table1[[#This Row],[CAMPAIGN COSTS]],"")</f>
        <v/>
      </c>
    </row>
    <row r="82" spans="1:29" s="10" customFormat="1" ht="13.5" x14ac:dyDescent="0.25">
      <c r="A82" s="160" t="s">
        <v>121</v>
      </c>
      <c r="B82" s="240"/>
      <c r="C82" s="242"/>
      <c r="D82" s="136"/>
      <c r="E82" s="87" t="s">
        <v>52</v>
      </c>
      <c r="F82" s="89" t="s">
        <v>168</v>
      </c>
      <c r="G82" s="161" t="s">
        <v>169</v>
      </c>
      <c r="H82" s="148"/>
      <c r="I82" s="18"/>
      <c r="J82" s="19"/>
      <c r="K82" s="19"/>
      <c r="L82" s="19"/>
      <c r="M82" s="19"/>
      <c r="N82" s="79"/>
      <c r="O82" s="22"/>
      <c r="P82" s="22"/>
      <c r="Q82" s="22"/>
      <c r="R82" s="22"/>
      <c r="S82" s="22"/>
      <c r="T82" s="105" t="e">
        <f>Table1[[#This Row],[LINK CLICKS]]/Table1[[#This Row],[IMPRESSIONS]]</f>
        <v>#DIV/0!</v>
      </c>
      <c r="U82" s="22"/>
      <c r="V82" s="22"/>
      <c r="W82" s="22"/>
      <c r="X82" s="24"/>
      <c r="Y82" s="24"/>
      <c r="Z82" s="92" t="str">
        <f>IFERROR([2]!Table1[[#This Row],[SALES ACTUAL]]/[2]!Table1[[#This Row],[SALES GOAL]],"")</f>
        <v/>
      </c>
      <c r="AA82" s="25"/>
      <c r="AB82" s="68" t="str">
        <f>IFERROR(SUM([2]!Table1[[#This Row],[SOCIAL MEDIA]:[OTHER]]),"")</f>
        <v/>
      </c>
      <c r="AC82" s="69" t="str">
        <f>IFERROR(([2]!Table1[[#This Row],[SALES REVENUE ACTUAL]]-[2]!Table1[[#This Row],[CAMPAIGN COSTS]])/[2]!Table1[[#This Row],[CAMPAIGN COSTS]],"")</f>
        <v/>
      </c>
    </row>
    <row r="83" spans="1:29" s="10" customFormat="1" ht="13.5" x14ac:dyDescent="0.25">
      <c r="A83" s="160" t="s">
        <v>121</v>
      </c>
      <c r="B83" s="240"/>
      <c r="C83" s="242"/>
      <c r="D83" s="136"/>
      <c r="E83" s="87"/>
      <c r="F83" s="89" t="s">
        <v>125</v>
      </c>
      <c r="G83" s="191"/>
      <c r="H83" s="148"/>
      <c r="I83" s="18"/>
      <c r="J83" s="19"/>
      <c r="K83" s="19"/>
      <c r="L83" s="19"/>
      <c r="M83" s="19"/>
      <c r="N83" s="21"/>
      <c r="O83" s="22"/>
      <c r="P83" s="22"/>
      <c r="Q83" s="22"/>
      <c r="R83" s="22"/>
      <c r="S83" s="22"/>
      <c r="T83" s="76" t="e">
        <f>Table1[[#This Row],[LINK CLICKS]]/Table1[[#This Row],[IMPRESSIONS]]</f>
        <v>#DIV/0!</v>
      </c>
      <c r="U83" s="22"/>
      <c r="V83" s="22"/>
      <c r="W83" s="22"/>
      <c r="X83" s="24"/>
      <c r="Y83" s="24"/>
      <c r="Z83" s="64" t="str">
        <f>IFERROR([2]!Table1[[#This Row],[SALES ACTUAL]]/[2]!Table1[[#This Row],[SALES GOAL]],"")</f>
        <v/>
      </c>
      <c r="AA83" s="25"/>
      <c r="AB83" s="68" t="str">
        <f>IFERROR(SUM([2]!Table1[[#This Row],[SOCIAL MEDIA]:[OTHER]]),"")</f>
        <v/>
      </c>
      <c r="AC83" s="69" t="str">
        <f>IFERROR(([2]!Table1[[#This Row],[SALES REVENUE ACTUAL]]-[2]!Table1[[#This Row],[CAMPAIGN COSTS]])/[2]!Table1[[#This Row],[CAMPAIGN COSTS]],"")</f>
        <v/>
      </c>
    </row>
    <row r="84" spans="1:29" s="10" customFormat="1" ht="13.5" x14ac:dyDescent="0.25">
      <c r="A84" s="160" t="s">
        <v>121</v>
      </c>
      <c r="B84" s="240"/>
      <c r="C84" s="242"/>
      <c r="D84" s="136"/>
      <c r="E84" s="87" t="s">
        <v>170</v>
      </c>
      <c r="F84" s="89" t="s">
        <v>171</v>
      </c>
      <c r="G84" s="161" t="s">
        <v>227</v>
      </c>
      <c r="H84" s="148"/>
      <c r="I84" s="18"/>
      <c r="J84" s="19"/>
      <c r="K84" s="19"/>
      <c r="L84" s="19"/>
      <c r="M84" s="19"/>
      <c r="N84" s="79"/>
      <c r="O84" s="22"/>
      <c r="P84" s="22"/>
      <c r="Q84" s="22"/>
      <c r="R84" s="22"/>
      <c r="S84" s="22"/>
      <c r="T84" s="105" t="e">
        <f>Table1[[#This Row],[LINK CLICKS]]/Table1[[#This Row],[IMPRESSIONS]]</f>
        <v>#DIV/0!</v>
      </c>
      <c r="U84" s="22"/>
      <c r="V84" s="22"/>
      <c r="W84" s="22"/>
      <c r="X84" s="24"/>
      <c r="Y84" s="24"/>
      <c r="Z84" s="92" t="str">
        <f>IFERROR([2]!Table1[[#This Row],[SALES ACTUAL]]/[2]!Table1[[#This Row],[SALES GOAL]],"")</f>
        <v/>
      </c>
      <c r="AA84" s="25"/>
      <c r="AB84" s="68" t="str">
        <f>IFERROR(SUM([2]!Table1[[#This Row],[SOCIAL MEDIA]:[OTHER]]),"")</f>
        <v/>
      </c>
      <c r="AC84" s="69" t="str">
        <f>IFERROR(([2]!Table1[[#This Row],[SALES REVENUE ACTUAL]]-[2]!Table1[[#This Row],[CAMPAIGN COSTS]])/[2]!Table1[[#This Row],[CAMPAIGN COSTS]],"")</f>
        <v/>
      </c>
    </row>
    <row r="85" spans="1:29" s="10" customFormat="1" ht="13.5" x14ac:dyDescent="0.25">
      <c r="A85" s="160" t="s">
        <v>121</v>
      </c>
      <c r="B85" s="240"/>
      <c r="C85" s="242"/>
      <c r="D85" s="136"/>
      <c r="E85" s="87" t="s">
        <v>52</v>
      </c>
      <c r="F85" s="89" t="s">
        <v>126</v>
      </c>
      <c r="G85" s="161" t="s">
        <v>236</v>
      </c>
      <c r="H85" s="148"/>
      <c r="I85" s="18"/>
      <c r="J85" s="19"/>
      <c r="K85" s="19"/>
      <c r="L85" s="19"/>
      <c r="M85" s="19"/>
      <c r="N85" s="21"/>
      <c r="O85" s="22"/>
      <c r="P85" s="22"/>
      <c r="Q85" s="22"/>
      <c r="R85" s="22"/>
      <c r="S85" s="22"/>
      <c r="T85" s="76" t="e">
        <f>Table1[[#This Row],[LINK CLICKS]]/Table1[[#This Row],[IMPRESSIONS]]</f>
        <v>#DIV/0!</v>
      </c>
      <c r="U85" s="22"/>
      <c r="V85" s="22"/>
      <c r="W85" s="22"/>
      <c r="X85" s="24"/>
      <c r="Y85" s="24"/>
      <c r="Z85" s="64" t="str">
        <f>IFERROR([2]!Table1[[#This Row],[SALES ACTUAL]]/[2]!Table1[[#This Row],[SALES GOAL]],"")</f>
        <v/>
      </c>
      <c r="AA85" s="25"/>
      <c r="AB85" s="68" t="str">
        <f>IFERROR(SUM([2]!Table1[[#This Row],[SOCIAL MEDIA]:[OTHER]]),"")</f>
        <v/>
      </c>
      <c r="AC85" s="69" t="str">
        <f>IFERROR(([2]!Table1[[#This Row],[SALES REVENUE ACTUAL]]-[2]!Table1[[#This Row],[CAMPAIGN COSTS]])/[2]!Table1[[#This Row],[CAMPAIGN COSTS]],"")</f>
        <v/>
      </c>
    </row>
    <row r="86" spans="1:29" s="10" customFormat="1" ht="13.5" x14ac:dyDescent="0.25">
      <c r="A86" s="160" t="s">
        <v>121</v>
      </c>
      <c r="B86" s="240"/>
      <c r="C86" s="242"/>
      <c r="D86" s="136"/>
      <c r="E86" s="87" t="s">
        <v>52</v>
      </c>
      <c r="F86" s="89" t="s">
        <v>228</v>
      </c>
      <c r="G86" s="161" t="s">
        <v>229</v>
      </c>
      <c r="H86" s="148"/>
      <c r="I86" s="18"/>
      <c r="J86" s="19"/>
      <c r="K86" s="19"/>
      <c r="L86" s="19"/>
      <c r="M86" s="19"/>
      <c r="N86" s="21"/>
      <c r="O86" s="22"/>
      <c r="P86" s="22"/>
      <c r="Q86" s="22"/>
      <c r="R86" s="22"/>
      <c r="S86" s="22"/>
      <c r="T86" s="76" t="e">
        <f>Table1[[#This Row],[LINK CLICKS]]/Table1[[#This Row],[IMPRESSIONS]]</f>
        <v>#DIV/0!</v>
      </c>
      <c r="U86" s="22"/>
      <c r="V86" s="22"/>
      <c r="W86" s="22"/>
      <c r="X86" s="24"/>
      <c r="Y86" s="24"/>
      <c r="Z86" s="64" t="str">
        <f>IFERROR([2]!Table1[[#This Row],[SALES ACTUAL]]/[2]!Table1[[#This Row],[SALES GOAL]],"")</f>
        <v/>
      </c>
      <c r="AA86" s="25"/>
      <c r="AB86" s="68" t="str">
        <f>IFERROR(SUM([2]!Table1[[#This Row],[SOCIAL MEDIA]:[OTHER]]),"")</f>
        <v/>
      </c>
      <c r="AC86" s="69" t="str">
        <f>IFERROR(([2]!Table1[[#This Row],[SALES REVENUE ACTUAL]]-[2]!Table1[[#This Row],[CAMPAIGN COSTS]])/[2]!Table1[[#This Row],[CAMPAIGN COSTS]],"")</f>
        <v/>
      </c>
    </row>
    <row r="87" spans="1:29" s="10" customFormat="1" ht="14.25" thickBot="1" x14ac:dyDescent="0.3">
      <c r="A87" s="163" t="s">
        <v>121</v>
      </c>
      <c r="B87" s="252"/>
      <c r="C87" s="243"/>
      <c r="D87" s="227"/>
      <c r="E87" s="166" t="s">
        <v>52</v>
      </c>
      <c r="F87" s="177" t="s">
        <v>127</v>
      </c>
      <c r="G87" s="178" t="s">
        <v>237</v>
      </c>
      <c r="H87" s="220"/>
      <c r="I87" s="37"/>
      <c r="J87" s="19"/>
      <c r="K87" s="19"/>
      <c r="L87" s="19"/>
      <c r="M87" s="19"/>
      <c r="N87" s="21"/>
      <c r="O87" s="22"/>
      <c r="P87" s="22"/>
      <c r="Q87" s="22"/>
      <c r="R87" s="22"/>
      <c r="S87" s="22"/>
      <c r="T87" s="76" t="e">
        <f>Table1[[#This Row],[LINK CLICKS]]/Table1[[#This Row],[IMPRESSIONS]]</f>
        <v>#DIV/0!</v>
      </c>
      <c r="U87" s="22"/>
      <c r="V87" s="22"/>
      <c r="W87" s="22"/>
      <c r="X87" s="24"/>
      <c r="Y87" s="24"/>
      <c r="Z87" s="64" t="str">
        <f>IFERROR([2]!Table1[[#This Row],[SALES ACTUAL]]/[2]!Table1[[#This Row],[SALES GOAL]],"")</f>
        <v/>
      </c>
      <c r="AA87" s="25"/>
      <c r="AB87" s="68" t="str">
        <f>IFERROR(SUM([2]!Table1[[#This Row],[SOCIAL MEDIA]:[OTHER]]),"")</f>
        <v/>
      </c>
      <c r="AC87" s="69" t="str">
        <f>IFERROR(([2]!Table1[[#This Row],[SALES REVENUE ACTUAL]]-[2]!Table1[[#This Row],[CAMPAIGN COSTS]])/[2]!Table1[[#This Row],[CAMPAIGN COSTS]],"")</f>
        <v/>
      </c>
    </row>
    <row r="88" spans="1:29" s="10" customFormat="1" ht="13.5" x14ac:dyDescent="0.25">
      <c r="A88" s="247" t="s">
        <v>128</v>
      </c>
      <c r="B88" s="248"/>
      <c r="C88" s="249"/>
      <c r="D88" s="249"/>
      <c r="E88" s="247" t="s">
        <v>57</v>
      </c>
      <c r="F88" s="250" t="s">
        <v>230</v>
      </c>
      <c r="G88" s="250" t="s">
        <v>231</v>
      </c>
      <c r="H88" s="148"/>
      <c r="I88" s="18"/>
      <c r="J88" s="19"/>
      <c r="K88" s="19"/>
      <c r="L88" s="19"/>
      <c r="M88" s="19"/>
      <c r="N88" s="21"/>
      <c r="O88" s="22"/>
      <c r="P88" s="22"/>
      <c r="Q88" s="22"/>
      <c r="R88" s="22"/>
      <c r="S88" s="22"/>
      <c r="T88" s="76" t="e">
        <f>Table1[[#This Row],[LINK CLICKS]]/Table1[[#This Row],[IMPRESSIONS]]</f>
        <v>#DIV/0!</v>
      </c>
      <c r="U88" s="22"/>
      <c r="V88" s="22"/>
      <c r="W88" s="22"/>
      <c r="X88" s="24"/>
      <c r="Y88" s="24"/>
      <c r="Z88" s="64" t="str">
        <f>IFERROR([2]!Table1[[#This Row],[SALES ACTUAL]]/[2]!Table1[[#This Row],[SALES GOAL]],"")</f>
        <v/>
      </c>
      <c r="AA88" s="25"/>
      <c r="AB88" s="68" t="str">
        <f>IFERROR(SUM([2]!Table1[[#This Row],[SOCIAL MEDIA]:[OTHER]]),"")</f>
        <v/>
      </c>
      <c r="AC88" s="69" t="str">
        <f>IFERROR(([2]!Table1[[#This Row],[SALES REVENUE ACTUAL]]-[2]!Table1[[#This Row],[CAMPAIGN COSTS]])/[2]!Table1[[#This Row],[CAMPAIGN COSTS]],"")</f>
        <v/>
      </c>
    </row>
    <row r="89" spans="1:29" s="10" customFormat="1" ht="13.5" x14ac:dyDescent="0.25">
      <c r="A89" s="201" t="s">
        <v>128</v>
      </c>
      <c r="B89" s="124"/>
      <c r="C89" s="246"/>
      <c r="D89" s="246"/>
      <c r="E89" s="150" t="s">
        <v>57</v>
      </c>
      <c r="F89" s="153" t="s">
        <v>129</v>
      </c>
      <c r="G89" s="203" t="s">
        <v>130</v>
      </c>
      <c r="H89" s="148"/>
      <c r="I89" s="18"/>
      <c r="J89" s="19"/>
      <c r="K89" s="19"/>
      <c r="L89" s="19"/>
      <c r="M89" s="19"/>
      <c r="N89" s="21"/>
      <c r="O89" s="22"/>
      <c r="P89" s="22"/>
      <c r="Q89" s="22"/>
      <c r="R89" s="22"/>
      <c r="S89" s="22"/>
      <c r="T89" s="76" t="e">
        <f>Table1[[#This Row],[LINK CLICKS]]/Table1[[#This Row],[IMPRESSIONS]]</f>
        <v>#DIV/0!</v>
      </c>
      <c r="U89" s="22"/>
      <c r="V89" s="22"/>
      <c r="W89" s="22"/>
      <c r="X89" s="24"/>
      <c r="Y89" s="24"/>
      <c r="Z89" s="64" t="str">
        <f>IFERROR([2]!Table1[[#This Row],[SALES ACTUAL]]/[2]!Table1[[#This Row],[SALES GOAL]],"")</f>
        <v/>
      </c>
      <c r="AA89" s="25"/>
      <c r="AB89" s="68" t="str">
        <f>IFERROR(SUM([2]!Table1[[#This Row],[SOCIAL MEDIA]:[OTHER]]),"")</f>
        <v/>
      </c>
      <c r="AC89" s="69" t="str">
        <f>IFERROR(([2]!Table1[[#This Row],[SALES REVENUE ACTUAL]]-[2]!Table1[[#This Row],[CAMPAIGN COSTS]])/[2]!Table1[[#This Row],[CAMPAIGN COSTS]],"")</f>
        <v/>
      </c>
    </row>
    <row r="90" spans="1:29" s="10" customFormat="1" ht="13.5" x14ac:dyDescent="0.25">
      <c r="A90" s="160" t="s">
        <v>128</v>
      </c>
      <c r="B90" s="132"/>
      <c r="C90" s="133"/>
      <c r="D90" s="133"/>
      <c r="E90" s="87" t="s">
        <v>57</v>
      </c>
      <c r="F90" s="89" t="s">
        <v>131</v>
      </c>
      <c r="G90" s="161" t="s">
        <v>132</v>
      </c>
      <c r="H90" s="220"/>
      <c r="I90" s="37"/>
      <c r="J90" s="19"/>
      <c r="K90" s="19"/>
      <c r="L90" s="19"/>
      <c r="M90" s="19"/>
      <c r="N90" s="21"/>
      <c r="O90" s="22"/>
      <c r="P90" s="22"/>
      <c r="Q90" s="22"/>
      <c r="R90" s="22"/>
      <c r="S90" s="22"/>
      <c r="T90" s="76" t="e">
        <f>Table1[[#This Row],[LINK CLICKS]]/Table1[[#This Row],[IMPRESSIONS]]</f>
        <v>#DIV/0!</v>
      </c>
      <c r="U90" s="22"/>
      <c r="V90" s="22"/>
      <c r="W90" s="22"/>
      <c r="X90" s="24"/>
      <c r="Y90" s="24"/>
      <c r="Z90" s="64" t="str">
        <f>IFERROR([2]!Table1[[#This Row],[SALES ACTUAL]]/[2]!Table1[[#This Row],[SALES GOAL]],"")</f>
        <v/>
      </c>
      <c r="AA90" s="25"/>
      <c r="AB90" s="68" t="str">
        <f>IFERROR(SUM([2]!Table1[[#This Row],[SOCIAL MEDIA]:[OTHER]]),"")</f>
        <v/>
      </c>
      <c r="AC90" s="69" t="str">
        <f>IFERROR(([2]!Table1[[#This Row],[SALES REVENUE ACTUAL]]-[2]!Table1[[#This Row],[CAMPAIGN COSTS]])/[2]!Table1[[#This Row],[CAMPAIGN COSTS]],"")</f>
        <v/>
      </c>
    </row>
    <row r="91" spans="1:29" s="10" customFormat="1" ht="13.5" x14ac:dyDescent="0.25">
      <c r="A91" s="160" t="s">
        <v>128</v>
      </c>
      <c r="B91" s="132"/>
      <c r="C91" s="133"/>
      <c r="D91" s="133"/>
      <c r="E91" s="87"/>
      <c r="F91" s="89" t="s">
        <v>133</v>
      </c>
      <c r="G91" s="191"/>
      <c r="H91" s="220"/>
      <c r="I91" s="37"/>
      <c r="J91" s="19"/>
      <c r="K91" s="19"/>
      <c r="L91" s="19"/>
      <c r="M91" s="19"/>
      <c r="N91" s="21"/>
      <c r="O91" s="22"/>
      <c r="P91" s="22"/>
      <c r="Q91" s="22"/>
      <c r="R91" s="22"/>
      <c r="S91" s="22"/>
      <c r="T91" s="76" t="e">
        <f>Table1[[#This Row],[LINK CLICKS]]/Table1[[#This Row],[IMPRESSIONS]]</f>
        <v>#DIV/0!</v>
      </c>
      <c r="U91" s="22"/>
      <c r="V91" s="22"/>
      <c r="W91" s="22"/>
      <c r="X91" s="24"/>
      <c r="Y91" s="24"/>
      <c r="Z91" s="64" t="str">
        <f>IFERROR([2]!Table1[[#This Row],[SALES ACTUAL]]/[2]!Table1[[#This Row],[SALES GOAL]],"")</f>
        <v/>
      </c>
      <c r="AA91" s="25"/>
      <c r="AB91" s="68" t="str">
        <f>IFERROR(SUM([2]!Table1[[#This Row],[SOCIAL MEDIA]:[OTHER]]),"")</f>
        <v/>
      </c>
      <c r="AC91" s="69" t="str">
        <f>IFERROR(([2]!Table1[[#This Row],[SALES REVENUE ACTUAL]]-[2]!Table1[[#This Row],[CAMPAIGN COSTS]])/[2]!Table1[[#This Row],[CAMPAIGN COSTS]],"")</f>
        <v/>
      </c>
    </row>
    <row r="92" spans="1:29" s="10" customFormat="1" ht="13.5" x14ac:dyDescent="0.25">
      <c r="A92" s="160" t="s">
        <v>128</v>
      </c>
      <c r="B92" s="122"/>
      <c r="C92" s="123"/>
      <c r="D92" s="123"/>
      <c r="E92" s="88" t="s">
        <v>53</v>
      </c>
      <c r="F92" s="89" t="s">
        <v>134</v>
      </c>
      <c r="G92" s="161" t="s">
        <v>135</v>
      </c>
      <c r="H92" s="148"/>
      <c r="I92" s="18"/>
      <c r="J92" s="19"/>
      <c r="K92" s="19"/>
      <c r="L92" s="19"/>
      <c r="M92" s="19"/>
      <c r="N92" s="21"/>
      <c r="O92" s="22"/>
      <c r="P92" s="22"/>
      <c r="Q92" s="22"/>
      <c r="R92" s="22"/>
      <c r="S92" s="22"/>
      <c r="T92" s="76" t="e">
        <f>Table1[[#This Row],[LINK CLICKS]]/Table1[[#This Row],[IMPRESSIONS]]</f>
        <v>#DIV/0!</v>
      </c>
      <c r="U92" s="22"/>
      <c r="V92" s="22"/>
      <c r="W92" s="22"/>
      <c r="X92" s="24"/>
      <c r="Y92" s="24"/>
      <c r="Z92" s="64" t="str">
        <f>IFERROR([2]!Table1[[#This Row],[SALES ACTUAL]]/[2]!Table1[[#This Row],[SALES GOAL]],"")</f>
        <v/>
      </c>
      <c r="AA92" s="25"/>
      <c r="AB92" s="68" t="str">
        <f>IFERROR(SUM([2]!Table1[[#This Row],[SOCIAL MEDIA]:[OTHER]]),"")</f>
        <v/>
      </c>
      <c r="AC92" s="69" t="str">
        <f>IFERROR(([2]!Table1[[#This Row],[SALES REVENUE ACTUAL]]-[2]!Table1[[#This Row],[CAMPAIGN COSTS]])/[2]!Table1[[#This Row],[CAMPAIGN COSTS]],"")</f>
        <v/>
      </c>
    </row>
    <row r="93" spans="1:29" s="10" customFormat="1" ht="13.5" x14ac:dyDescent="0.25">
      <c r="A93" s="160" t="s">
        <v>128</v>
      </c>
      <c r="B93" s="122"/>
      <c r="C93" s="123"/>
      <c r="D93" s="123"/>
      <c r="E93" s="88" t="s">
        <v>52</v>
      </c>
      <c r="F93" s="89" t="s">
        <v>238</v>
      </c>
      <c r="G93" s="161" t="s">
        <v>239</v>
      </c>
      <c r="H93" s="148"/>
      <c r="I93" s="18"/>
      <c r="J93" s="19"/>
      <c r="K93" s="19"/>
      <c r="L93" s="19"/>
      <c r="M93" s="19"/>
      <c r="N93" s="21"/>
      <c r="O93" s="22"/>
      <c r="P93" s="22"/>
      <c r="Q93" s="22"/>
      <c r="R93" s="22"/>
      <c r="S93" s="22"/>
      <c r="T93" s="76" t="e">
        <f>Table1[[#This Row],[LINK CLICKS]]/Table1[[#This Row],[IMPRESSIONS]]</f>
        <v>#DIV/0!</v>
      </c>
      <c r="U93" s="22"/>
      <c r="V93" s="22"/>
      <c r="W93" s="22"/>
      <c r="X93" s="24"/>
      <c r="Y93" s="24"/>
      <c r="Z93" s="64" t="str">
        <f>IFERROR([2]!Table1[[#This Row],[SALES ACTUAL]]/[2]!Table1[[#This Row],[SALES GOAL]],"")</f>
        <v/>
      </c>
      <c r="AA93" s="25"/>
      <c r="AB93" s="68" t="str">
        <f>IFERROR(SUM([2]!Table1[[#This Row],[SOCIAL MEDIA]:[OTHER]]),"")</f>
        <v/>
      </c>
      <c r="AC93" s="69" t="str">
        <f>IFERROR(([2]!Table1[[#This Row],[SALES REVENUE ACTUAL]]-[2]!Table1[[#This Row],[CAMPAIGN COSTS]])/[2]!Table1[[#This Row],[CAMPAIGN COSTS]],"")</f>
        <v/>
      </c>
    </row>
    <row r="94" spans="1:29" s="10" customFormat="1" ht="13.5" x14ac:dyDescent="0.25">
      <c r="A94" s="160" t="s">
        <v>128</v>
      </c>
      <c r="B94" s="122"/>
      <c r="C94" s="123"/>
      <c r="D94" s="123"/>
      <c r="E94" s="87" t="s">
        <v>57</v>
      </c>
      <c r="F94" s="89" t="s">
        <v>71</v>
      </c>
      <c r="G94" s="161" t="s">
        <v>102</v>
      </c>
      <c r="H94" s="148"/>
      <c r="I94" s="18"/>
      <c r="J94" s="19"/>
      <c r="K94" s="19"/>
      <c r="L94" s="19"/>
      <c r="M94" s="19"/>
      <c r="N94" s="21"/>
      <c r="O94" s="22"/>
      <c r="P94" s="22"/>
      <c r="Q94" s="22"/>
      <c r="R94" s="22"/>
      <c r="S94" s="22"/>
      <c r="T94" s="76" t="e">
        <f>Table1[[#This Row],[LINK CLICKS]]/Table1[[#This Row],[IMPRESSIONS]]</f>
        <v>#DIV/0!</v>
      </c>
      <c r="U94" s="22"/>
      <c r="V94" s="22"/>
      <c r="W94" s="22"/>
      <c r="X94" s="24"/>
      <c r="Y94" s="24"/>
      <c r="Z94" s="64" t="str">
        <f>IFERROR([2]!Table1[[#This Row],[SALES ACTUAL]]/[2]!Table1[[#This Row],[SALES GOAL]],"")</f>
        <v/>
      </c>
      <c r="AA94" s="25"/>
      <c r="AB94" s="68" t="str">
        <f>IFERROR(SUM([2]!Table1[[#This Row],[SOCIAL MEDIA]:[OTHER]]),"")</f>
        <v/>
      </c>
      <c r="AC94" s="69" t="str">
        <f>IFERROR(([2]!Table1[[#This Row],[SALES REVENUE ACTUAL]]-[2]!Table1[[#This Row],[CAMPAIGN COSTS]])/[2]!Table1[[#This Row],[CAMPAIGN COSTS]],"")</f>
        <v/>
      </c>
    </row>
    <row r="95" spans="1:29" s="10" customFormat="1" ht="13.5" x14ac:dyDescent="0.25">
      <c r="A95" s="160" t="s">
        <v>128</v>
      </c>
      <c r="B95" s="122"/>
      <c r="C95" s="123"/>
      <c r="D95" s="123"/>
      <c r="E95" s="88" t="s">
        <v>52</v>
      </c>
      <c r="F95" s="89" t="s">
        <v>232</v>
      </c>
      <c r="G95" s="161" t="s">
        <v>172</v>
      </c>
      <c r="H95" s="148"/>
      <c r="I95" s="18"/>
      <c r="J95" s="19"/>
      <c r="K95" s="19"/>
      <c r="L95" s="19"/>
      <c r="M95" s="19"/>
      <c r="N95" s="21"/>
      <c r="O95" s="22"/>
      <c r="P95" s="22"/>
      <c r="Q95" s="22"/>
      <c r="R95" s="22"/>
      <c r="S95" s="22"/>
      <c r="T95" s="76" t="e">
        <f>Table1[[#This Row],[LINK CLICKS]]/Table1[[#This Row],[IMPRESSIONS]]</f>
        <v>#DIV/0!</v>
      </c>
      <c r="U95" s="22"/>
      <c r="V95" s="22"/>
      <c r="W95" s="22"/>
      <c r="X95" s="24"/>
      <c r="Y95" s="24"/>
      <c r="Z95" s="64" t="str">
        <f>IFERROR([2]!Table1[[#This Row],[SALES ACTUAL]]/[2]!Table1[[#This Row],[SALES GOAL]],"")</f>
        <v/>
      </c>
      <c r="AA95" s="25"/>
      <c r="AB95" s="68" t="str">
        <f>IFERROR(SUM([2]!Table1[[#This Row],[SOCIAL MEDIA]:[OTHER]]),"")</f>
        <v/>
      </c>
      <c r="AC95" s="69" t="str">
        <f>IFERROR(([2]!Table1[[#This Row],[SALES REVENUE ACTUAL]]-[2]!Table1[[#This Row],[CAMPAIGN COSTS]])/[2]!Table1[[#This Row],[CAMPAIGN COSTS]],"")</f>
        <v/>
      </c>
    </row>
    <row r="96" spans="1:29" s="10" customFormat="1" ht="14.25" thickBot="1" x14ac:dyDescent="0.3">
      <c r="A96" s="163" t="s">
        <v>128</v>
      </c>
      <c r="B96" s="218"/>
      <c r="C96" s="238"/>
      <c r="D96" s="238"/>
      <c r="E96" s="183" t="s">
        <v>52</v>
      </c>
      <c r="F96" s="244" t="s">
        <v>173</v>
      </c>
      <c r="G96" s="245" t="s">
        <v>177</v>
      </c>
      <c r="H96" s="148"/>
      <c r="I96" s="18"/>
      <c r="J96" s="19"/>
      <c r="K96" s="19"/>
      <c r="L96" s="19"/>
      <c r="M96" s="19"/>
      <c r="N96" s="21"/>
      <c r="O96" s="22"/>
      <c r="P96" s="22"/>
      <c r="Q96" s="22"/>
      <c r="R96" s="22"/>
      <c r="S96" s="22"/>
      <c r="T96" s="76" t="e">
        <f>Table1[[#This Row],[LINK CLICKS]]/Table1[[#This Row],[IMPRESSIONS]]</f>
        <v>#DIV/0!</v>
      </c>
      <c r="U96" s="22"/>
      <c r="V96" s="22"/>
      <c r="W96" s="22"/>
      <c r="X96" s="24"/>
      <c r="Y96" s="24"/>
      <c r="Z96" s="64" t="str">
        <f>IFERROR([2]!Table1[[#This Row],[SALES ACTUAL]]/[2]!Table1[[#This Row],[SALES GOAL]],"")</f>
        <v/>
      </c>
      <c r="AA96" s="25"/>
      <c r="AB96" s="68" t="str">
        <f>IFERROR(SUM([2]!Table1[[#This Row],[SOCIAL MEDIA]:[OTHER]]),"")</f>
        <v/>
      </c>
      <c r="AC96" s="69" t="str">
        <f>IFERROR(([2]!Table1[[#This Row],[SALES REVENUE ACTUAL]]-[2]!Table1[[#This Row],[CAMPAIGN COSTS]])/[2]!Table1[[#This Row],[CAMPAIGN COSTS]],"")</f>
        <v/>
      </c>
    </row>
    <row r="97" spans="1:29" s="10" customFormat="1" x14ac:dyDescent="0.2">
      <c r="A97" s="233"/>
      <c r="B97" s="233"/>
      <c r="C97" s="234"/>
      <c r="D97" s="234"/>
      <c r="E97" s="235"/>
      <c r="F97" s="236"/>
      <c r="G97" s="237"/>
      <c r="H97" s="17"/>
      <c r="I97" s="18"/>
      <c r="J97" s="19"/>
      <c r="K97" s="19"/>
      <c r="L97" s="19"/>
      <c r="M97" s="19"/>
      <c r="N97" s="21"/>
      <c r="O97" s="22"/>
      <c r="P97" s="22"/>
      <c r="Q97" s="22"/>
      <c r="R97" s="22"/>
      <c r="S97" s="22"/>
      <c r="T97" s="76" t="e">
        <f>Table1[[#This Row],[LINK CLICKS]]/Table1[[#This Row],[IMPRESSIONS]]</f>
        <v>#DIV/0!</v>
      </c>
      <c r="U97" s="22"/>
      <c r="V97" s="22"/>
      <c r="W97" s="22"/>
      <c r="X97" s="24"/>
      <c r="Y97" s="24"/>
      <c r="Z97" s="64" t="str">
        <f>IFERROR([2]!Table1[[#This Row],[SALES ACTUAL]]/[2]!Table1[[#This Row],[SALES GOAL]],"")</f>
        <v/>
      </c>
      <c r="AA97" s="25"/>
      <c r="AB97" s="68" t="str">
        <f>IFERROR(SUM([2]!Table1[[#This Row],[SOCIAL MEDIA]:[OTHER]]),"")</f>
        <v/>
      </c>
      <c r="AC97" s="69" t="str">
        <f>IFERROR(([2]!Table1[[#This Row],[SALES REVENUE ACTUAL]]-[2]!Table1[[#This Row],[CAMPAIGN COSTS]])/[2]!Table1[[#This Row],[CAMPAIGN COSTS]],"")</f>
        <v/>
      </c>
    </row>
    <row r="98" spans="1:29" s="10" customFormat="1" x14ac:dyDescent="0.2">
      <c r="A98" s="15"/>
      <c r="B98" s="15"/>
      <c r="C98" s="31"/>
      <c r="D98" s="31"/>
      <c r="E98" s="27"/>
      <c r="F98" s="18"/>
      <c r="G98" s="17"/>
      <c r="H98" s="17"/>
      <c r="I98" s="18"/>
      <c r="J98" s="19"/>
      <c r="K98" s="19"/>
      <c r="L98" s="19"/>
      <c r="M98" s="19"/>
      <c r="N98" s="21"/>
      <c r="O98" s="22"/>
      <c r="P98" s="22"/>
      <c r="Q98" s="22"/>
      <c r="R98" s="22"/>
      <c r="S98" s="22"/>
      <c r="T98" s="76" t="e">
        <f>Table1[[#This Row],[LINK CLICKS]]/Table1[[#This Row],[IMPRESSIONS]]</f>
        <v>#DIV/0!</v>
      </c>
      <c r="U98" s="22"/>
      <c r="V98" s="22"/>
      <c r="W98" s="22"/>
      <c r="X98" s="24"/>
      <c r="Y98" s="24"/>
      <c r="Z98" s="64" t="str">
        <f>IFERROR([2]!Table1[[#This Row],[SALES ACTUAL]]/[2]!Table1[[#This Row],[SALES GOAL]],"")</f>
        <v/>
      </c>
      <c r="AA98" s="25"/>
      <c r="AB98" s="68" t="str">
        <f>IFERROR(SUM([2]!Table1[[#This Row],[SOCIAL MEDIA]:[OTHER]]),"")</f>
        <v/>
      </c>
      <c r="AC98" s="69" t="str">
        <f>IFERROR(([2]!Table1[[#This Row],[SALES REVENUE ACTUAL]]-[2]!Table1[[#This Row],[CAMPAIGN COSTS]])/[2]!Table1[[#This Row],[CAMPAIGN COSTS]],"")</f>
        <v/>
      </c>
    </row>
    <row r="99" spans="1:29" s="10" customFormat="1" x14ac:dyDescent="0.2">
      <c r="A99" s="15"/>
      <c r="B99" s="15"/>
      <c r="C99" s="31"/>
      <c r="D99" s="31"/>
      <c r="E99" s="27"/>
      <c r="F99" s="18"/>
      <c r="G99" s="17"/>
      <c r="H99" s="17"/>
      <c r="I99" s="18"/>
      <c r="J99" s="19"/>
      <c r="K99" s="19"/>
      <c r="L99" s="19"/>
      <c r="M99" s="19"/>
      <c r="N99" s="21"/>
      <c r="O99" s="22"/>
      <c r="P99" s="22"/>
      <c r="Q99" s="22"/>
      <c r="R99" s="22"/>
      <c r="S99" s="22"/>
      <c r="T99" s="76" t="e">
        <f>Table1[[#This Row],[LINK CLICKS]]/Table1[[#This Row],[IMPRESSIONS]]</f>
        <v>#DIV/0!</v>
      </c>
      <c r="U99" s="22"/>
      <c r="V99" s="22"/>
      <c r="W99" s="22"/>
      <c r="X99" s="24"/>
      <c r="Y99" s="24"/>
      <c r="Z99" s="64" t="str">
        <f>IFERROR([2]!Table1[[#This Row],[SALES ACTUAL]]/[2]!Table1[[#This Row],[SALES GOAL]],"")</f>
        <v/>
      </c>
      <c r="AA99" s="25"/>
      <c r="AB99" s="68" t="str">
        <f>IFERROR(SUM([2]!Table1[[#This Row],[SOCIAL MEDIA]:[OTHER]]),"")</f>
        <v/>
      </c>
      <c r="AC99" s="69" t="str">
        <f>IFERROR(([2]!Table1[[#This Row],[SALES REVENUE ACTUAL]]-[2]!Table1[[#This Row],[CAMPAIGN COSTS]])/[2]!Table1[[#This Row],[CAMPAIGN COSTS]],"")</f>
        <v/>
      </c>
    </row>
    <row r="100" spans="1:29" s="10" customFormat="1" x14ac:dyDescent="0.2">
      <c r="A100" s="28"/>
      <c r="B100" s="28"/>
      <c r="C100" s="33"/>
      <c r="D100" s="33"/>
      <c r="E100" s="34"/>
      <c r="F100" s="35"/>
      <c r="G100" s="36"/>
      <c r="H100" s="36"/>
      <c r="I100" s="37"/>
      <c r="J100" s="19"/>
      <c r="K100" s="19"/>
      <c r="L100" s="19"/>
      <c r="M100" s="19"/>
      <c r="N100" s="21"/>
      <c r="O100" s="22"/>
      <c r="P100" s="22"/>
      <c r="Q100" s="22"/>
      <c r="R100" s="22"/>
      <c r="S100" s="22"/>
      <c r="T100" s="76" t="e">
        <f>Table1[[#This Row],[LINK CLICKS]]/Table1[[#This Row],[IMPRESSIONS]]</f>
        <v>#DIV/0!</v>
      </c>
      <c r="U100" s="22"/>
      <c r="V100" s="22"/>
      <c r="W100" s="22"/>
      <c r="X100" s="24"/>
      <c r="Y100" s="24"/>
      <c r="Z100" s="64" t="str">
        <f>IFERROR([2]!Table1[[#This Row],[SALES ACTUAL]]/[2]!Table1[[#This Row],[SALES GOAL]],"")</f>
        <v/>
      </c>
      <c r="AA100" s="25"/>
      <c r="AB100" s="68" t="str">
        <f>IFERROR(SUM([2]!Table1[[#This Row],[SOCIAL MEDIA]:[OTHER]]),"")</f>
        <v/>
      </c>
      <c r="AC100" s="69" t="str">
        <f>IFERROR(([2]!Table1[[#This Row],[SALES REVENUE ACTUAL]]-[2]!Table1[[#This Row],[CAMPAIGN COSTS]])/[2]!Table1[[#This Row],[CAMPAIGN COSTS]],"")</f>
        <v/>
      </c>
    </row>
    <row r="101" spans="1:29" s="10" customFormat="1" x14ac:dyDescent="0.2">
      <c r="A101" s="28"/>
      <c r="B101" s="28"/>
      <c r="C101" s="33"/>
      <c r="D101" s="33"/>
      <c r="E101" s="34"/>
      <c r="F101" s="35"/>
      <c r="G101" s="36"/>
      <c r="H101" s="36"/>
      <c r="I101" s="37"/>
      <c r="J101" s="19"/>
      <c r="K101" s="19"/>
      <c r="L101" s="19"/>
      <c r="M101" s="19"/>
      <c r="N101" s="21"/>
      <c r="O101" s="22"/>
      <c r="P101" s="22"/>
      <c r="Q101" s="22"/>
      <c r="R101" s="22"/>
      <c r="S101" s="22"/>
      <c r="T101" s="76" t="e">
        <f>Table1[[#This Row],[LINK CLICKS]]/Table1[[#This Row],[IMPRESSIONS]]</f>
        <v>#DIV/0!</v>
      </c>
      <c r="U101" s="22"/>
      <c r="V101" s="22"/>
      <c r="W101" s="22"/>
      <c r="X101" s="24"/>
      <c r="Y101" s="24"/>
      <c r="Z101" s="64" t="str">
        <f>IFERROR([2]!Table1[[#This Row],[SALES ACTUAL]]/[2]!Table1[[#This Row],[SALES GOAL]],"")</f>
        <v/>
      </c>
      <c r="AA101" s="25"/>
      <c r="AB101" s="68" t="str">
        <f>IFERROR(SUM([2]!Table1[[#This Row],[SOCIAL MEDIA]:[OTHER]]),"")</f>
        <v/>
      </c>
      <c r="AC101" s="69" t="str">
        <f>IFERROR(([2]!Table1[[#This Row],[SALES REVENUE ACTUAL]]-[2]!Table1[[#This Row],[CAMPAIGN COSTS]])/[2]!Table1[[#This Row],[CAMPAIGN COSTS]],"")</f>
        <v/>
      </c>
    </row>
    <row r="102" spans="1:29" s="10" customFormat="1" x14ac:dyDescent="0.2">
      <c r="A102" s="28"/>
      <c r="B102" s="28"/>
      <c r="C102" s="33"/>
      <c r="D102" s="33"/>
      <c r="E102" s="34"/>
      <c r="F102" s="35"/>
      <c r="G102" s="36"/>
      <c r="H102" s="36"/>
      <c r="I102" s="37"/>
      <c r="J102" s="19"/>
      <c r="K102" s="19"/>
      <c r="L102" s="19"/>
      <c r="M102" s="19"/>
      <c r="N102" s="21"/>
      <c r="O102" s="22"/>
      <c r="P102" s="22"/>
      <c r="Q102" s="22"/>
      <c r="R102" s="22"/>
      <c r="S102" s="22"/>
      <c r="T102" s="76" t="e">
        <f>Table1[[#This Row],[LINK CLICKS]]/Table1[[#This Row],[IMPRESSIONS]]</f>
        <v>#DIV/0!</v>
      </c>
      <c r="U102" s="22"/>
      <c r="V102" s="22"/>
      <c r="W102" s="22"/>
      <c r="X102" s="24"/>
      <c r="Y102" s="24"/>
      <c r="Z102" s="64" t="str">
        <f>IFERROR([2]!Table1[[#This Row],[SALES ACTUAL]]/[2]!Table1[[#This Row],[SALES GOAL]],"")</f>
        <v/>
      </c>
      <c r="AA102" s="25"/>
      <c r="AB102" s="68" t="str">
        <f>IFERROR(SUM([2]!Table1[[#This Row],[SOCIAL MEDIA]:[OTHER]]),"")</f>
        <v/>
      </c>
      <c r="AC102" s="69" t="str">
        <f>IFERROR(([2]!Table1[[#This Row],[SALES REVENUE ACTUAL]]-[2]!Table1[[#This Row],[CAMPAIGN COSTS]])/[2]!Table1[[#This Row],[CAMPAIGN COSTS]],"")</f>
        <v/>
      </c>
    </row>
    <row r="103" spans="1:29" s="10" customFormat="1" x14ac:dyDescent="0.2">
      <c r="A103" s="15"/>
      <c r="B103" s="15"/>
      <c r="C103" s="30"/>
      <c r="D103" s="30"/>
      <c r="E103" s="27"/>
      <c r="F103" s="18"/>
      <c r="G103" s="17"/>
      <c r="H103" s="17"/>
      <c r="I103" s="18"/>
      <c r="J103" s="19"/>
      <c r="K103" s="19"/>
      <c r="L103" s="19"/>
      <c r="M103" s="19"/>
      <c r="N103" s="21"/>
      <c r="O103" s="22"/>
      <c r="P103" s="22"/>
      <c r="Q103" s="22"/>
      <c r="R103" s="22"/>
      <c r="S103" s="22"/>
      <c r="T103" s="76" t="e">
        <f>Table1[[#This Row],[LINK CLICKS]]/Table1[[#This Row],[IMPRESSIONS]]</f>
        <v>#DIV/0!</v>
      </c>
      <c r="U103" s="22"/>
      <c r="V103" s="22"/>
      <c r="W103" s="22"/>
      <c r="X103" s="24"/>
      <c r="Y103" s="24"/>
      <c r="Z103" s="64" t="str">
        <f>IFERROR([2]!Table1[[#This Row],[SALES ACTUAL]]/[2]!Table1[[#This Row],[SALES GOAL]],"")</f>
        <v/>
      </c>
      <c r="AA103" s="25"/>
      <c r="AB103" s="68" t="str">
        <f>IFERROR(SUM([2]!Table1[[#This Row],[SOCIAL MEDIA]:[OTHER]]),"")</f>
        <v/>
      </c>
      <c r="AC103" s="69" t="str">
        <f>IFERROR(([2]!Table1[[#This Row],[SALES REVENUE ACTUAL]]-[2]!Table1[[#This Row],[CAMPAIGN COSTS]])/[2]!Table1[[#This Row],[CAMPAIGN COSTS]],"")</f>
        <v/>
      </c>
    </row>
    <row r="104" spans="1:29" s="10" customFormat="1" x14ac:dyDescent="0.2">
      <c r="A104" s="15"/>
      <c r="B104" s="15"/>
      <c r="C104" s="31"/>
      <c r="D104" s="31"/>
      <c r="E104" s="27"/>
      <c r="F104" s="18"/>
      <c r="G104" s="17"/>
      <c r="H104" s="17"/>
      <c r="I104" s="18"/>
      <c r="J104" s="19"/>
      <c r="K104" s="19"/>
      <c r="L104" s="19"/>
      <c r="M104" s="19"/>
      <c r="N104" s="21"/>
      <c r="O104" s="22"/>
      <c r="P104" s="22"/>
      <c r="Q104" s="22"/>
      <c r="R104" s="22"/>
      <c r="S104" s="22"/>
      <c r="T104" s="76" t="e">
        <f>Table1[[#This Row],[LINK CLICKS]]/Table1[[#This Row],[IMPRESSIONS]]</f>
        <v>#DIV/0!</v>
      </c>
      <c r="U104" s="22"/>
      <c r="V104" s="22"/>
      <c r="W104" s="22"/>
      <c r="X104" s="24"/>
      <c r="Y104" s="24"/>
      <c r="Z104" s="64" t="str">
        <f>IFERROR([2]!Table1[[#This Row],[SALES ACTUAL]]/[2]!Table1[[#This Row],[SALES GOAL]],"")</f>
        <v/>
      </c>
      <c r="AA104" s="25"/>
      <c r="AB104" s="68" t="str">
        <f>IFERROR(SUM([2]!Table1[[#This Row],[SOCIAL MEDIA]:[OTHER]]),"")</f>
        <v/>
      </c>
      <c r="AC104" s="69" t="str">
        <f>IFERROR(([2]!Table1[[#This Row],[SALES REVENUE ACTUAL]]-[2]!Table1[[#This Row],[CAMPAIGN COSTS]])/[2]!Table1[[#This Row],[CAMPAIGN COSTS]],"")</f>
        <v/>
      </c>
    </row>
    <row r="105" spans="1:29" s="10" customFormat="1" x14ac:dyDescent="0.2">
      <c r="A105" s="15"/>
      <c r="B105" s="15"/>
      <c r="C105" s="30"/>
      <c r="D105" s="30"/>
      <c r="E105" s="27"/>
      <c r="F105" s="18"/>
      <c r="G105" s="17"/>
      <c r="H105" s="17"/>
      <c r="I105" s="18"/>
      <c r="J105" s="19"/>
      <c r="K105" s="19"/>
      <c r="L105" s="19"/>
      <c r="M105" s="19"/>
      <c r="N105" s="21"/>
      <c r="O105" s="22"/>
      <c r="P105" s="22"/>
      <c r="Q105" s="22"/>
      <c r="R105" s="22"/>
      <c r="S105" s="22"/>
      <c r="T105" s="76" t="e">
        <f>Table1[[#This Row],[LINK CLICKS]]/Table1[[#This Row],[IMPRESSIONS]]</f>
        <v>#DIV/0!</v>
      </c>
      <c r="U105" s="22"/>
      <c r="V105" s="22"/>
      <c r="W105" s="22"/>
      <c r="X105" s="24"/>
      <c r="Y105" s="24"/>
      <c r="Z105" s="64" t="str">
        <f>IFERROR([2]!Table1[[#This Row],[SALES ACTUAL]]/[2]!Table1[[#This Row],[SALES GOAL]],"")</f>
        <v/>
      </c>
      <c r="AA105" s="25"/>
      <c r="AB105" s="68" t="str">
        <f>IFERROR(SUM([2]!Table1[[#This Row],[SOCIAL MEDIA]:[OTHER]]),"")</f>
        <v/>
      </c>
      <c r="AC105" s="69" t="str">
        <f>IFERROR(([2]!Table1[[#This Row],[SALES REVENUE ACTUAL]]-[2]!Table1[[#This Row],[CAMPAIGN COSTS]])/[2]!Table1[[#This Row],[CAMPAIGN COSTS]],"")</f>
        <v/>
      </c>
    </row>
    <row r="106" spans="1:29" s="10" customFormat="1" x14ac:dyDescent="0.2">
      <c r="A106" s="15"/>
      <c r="B106" s="15"/>
      <c r="C106" s="31"/>
      <c r="D106" s="31"/>
      <c r="E106" s="27"/>
      <c r="F106" s="18"/>
      <c r="G106" s="17"/>
      <c r="H106" s="17"/>
      <c r="I106" s="18"/>
      <c r="J106" s="19"/>
      <c r="K106" s="19"/>
      <c r="L106" s="19"/>
      <c r="M106" s="19"/>
      <c r="N106" s="21"/>
      <c r="O106" s="22"/>
      <c r="P106" s="22"/>
      <c r="Q106" s="22"/>
      <c r="R106" s="22"/>
      <c r="S106" s="22"/>
      <c r="T106" s="76" t="e">
        <f>Table1[[#This Row],[LINK CLICKS]]/Table1[[#This Row],[IMPRESSIONS]]</f>
        <v>#DIV/0!</v>
      </c>
      <c r="U106" s="22"/>
      <c r="V106" s="22"/>
      <c r="W106" s="22"/>
      <c r="X106" s="24"/>
      <c r="Y106" s="24"/>
      <c r="Z106" s="64" t="str">
        <f>IFERROR([2]!Table1[[#This Row],[SALES ACTUAL]]/[2]!Table1[[#This Row],[SALES GOAL]],"")</f>
        <v/>
      </c>
      <c r="AA106" s="25"/>
      <c r="AB106" s="68" t="str">
        <f>IFERROR(SUM([2]!Table1[[#This Row],[SOCIAL MEDIA]:[OTHER]]),"")</f>
        <v/>
      </c>
      <c r="AC106" s="69" t="str">
        <f>IFERROR(([2]!Table1[[#This Row],[SALES REVENUE ACTUAL]]-[2]!Table1[[#This Row],[CAMPAIGN COSTS]])/[2]!Table1[[#This Row],[CAMPAIGN COSTS]],"")</f>
        <v/>
      </c>
    </row>
    <row r="107" spans="1:29" s="10" customFormat="1" x14ac:dyDescent="0.2">
      <c r="A107" s="15"/>
      <c r="B107" s="15"/>
      <c r="C107" s="31"/>
      <c r="D107" s="31"/>
      <c r="E107" s="27"/>
      <c r="F107" s="18"/>
      <c r="G107" s="17"/>
      <c r="H107" s="17"/>
      <c r="I107" s="18"/>
      <c r="J107" s="19"/>
      <c r="K107" s="19"/>
      <c r="L107" s="19"/>
      <c r="M107" s="19"/>
      <c r="N107" s="21"/>
      <c r="O107" s="22"/>
      <c r="P107" s="22"/>
      <c r="Q107" s="22"/>
      <c r="R107" s="22"/>
      <c r="S107" s="22"/>
      <c r="T107" s="76" t="e">
        <f>Table1[[#This Row],[LINK CLICKS]]/Table1[[#This Row],[IMPRESSIONS]]</f>
        <v>#DIV/0!</v>
      </c>
      <c r="U107" s="22"/>
      <c r="V107" s="22"/>
      <c r="W107" s="22"/>
      <c r="X107" s="24"/>
      <c r="Y107" s="24"/>
      <c r="Z107" s="64" t="str">
        <f>IFERROR([2]!Table1[[#This Row],[SALES ACTUAL]]/[2]!Table1[[#This Row],[SALES GOAL]],"")</f>
        <v/>
      </c>
      <c r="AA107" s="25"/>
      <c r="AB107" s="68" t="str">
        <f>IFERROR(SUM([2]!Table1[[#This Row],[SOCIAL MEDIA]:[OTHER]]),"")</f>
        <v/>
      </c>
      <c r="AC107" s="69" t="str">
        <f>IFERROR(([2]!Table1[[#This Row],[SALES REVENUE ACTUAL]]-[2]!Table1[[#This Row],[CAMPAIGN COSTS]])/[2]!Table1[[#This Row],[CAMPAIGN COSTS]],"")</f>
        <v/>
      </c>
    </row>
    <row r="108" spans="1:29" s="10" customFormat="1" x14ac:dyDescent="0.2">
      <c r="A108" s="15"/>
      <c r="B108" s="15"/>
      <c r="C108" s="31"/>
      <c r="D108" s="31"/>
      <c r="E108" s="27"/>
      <c r="F108" s="18"/>
      <c r="G108" s="17"/>
      <c r="H108" s="17"/>
      <c r="I108" s="18"/>
      <c r="J108" s="19"/>
      <c r="K108" s="19"/>
      <c r="L108" s="19"/>
      <c r="M108" s="19"/>
      <c r="N108" s="21"/>
      <c r="O108" s="22"/>
      <c r="P108" s="22"/>
      <c r="Q108" s="22"/>
      <c r="R108" s="22"/>
      <c r="S108" s="22"/>
      <c r="T108" s="76" t="e">
        <f>Table1[[#This Row],[LINK CLICKS]]/Table1[[#This Row],[IMPRESSIONS]]</f>
        <v>#DIV/0!</v>
      </c>
      <c r="U108" s="22"/>
      <c r="V108" s="22"/>
      <c r="W108" s="22"/>
      <c r="X108" s="24"/>
      <c r="Y108" s="24"/>
      <c r="Z108" s="64" t="str">
        <f>IFERROR([2]!Table1[[#This Row],[SALES ACTUAL]]/[2]!Table1[[#This Row],[SALES GOAL]],"")</f>
        <v/>
      </c>
      <c r="AA108" s="25"/>
      <c r="AB108" s="68" t="str">
        <f>IFERROR(SUM([2]!Table1[[#This Row],[SOCIAL MEDIA]:[OTHER]]),"")</f>
        <v/>
      </c>
      <c r="AC108" s="69" t="str">
        <f>IFERROR(([2]!Table1[[#This Row],[SALES REVENUE ACTUAL]]-[2]!Table1[[#This Row],[CAMPAIGN COSTS]])/[2]!Table1[[#This Row],[CAMPAIGN COSTS]],"")</f>
        <v/>
      </c>
    </row>
    <row r="109" spans="1:29" s="10" customFormat="1" x14ac:dyDescent="0.2">
      <c r="A109" s="15"/>
      <c r="B109" s="15"/>
      <c r="C109" s="31"/>
      <c r="D109" s="31"/>
      <c r="E109" s="27"/>
      <c r="F109" s="18"/>
      <c r="G109" s="17"/>
      <c r="H109" s="17"/>
      <c r="I109" s="18"/>
      <c r="J109" s="19"/>
      <c r="K109" s="19"/>
      <c r="L109" s="19"/>
      <c r="M109" s="19"/>
      <c r="N109" s="21"/>
      <c r="O109" s="22"/>
      <c r="P109" s="22"/>
      <c r="Q109" s="22"/>
      <c r="R109" s="22"/>
      <c r="S109" s="22"/>
      <c r="T109" s="76" t="e">
        <f>Table1[[#This Row],[LINK CLICKS]]/Table1[[#This Row],[IMPRESSIONS]]</f>
        <v>#DIV/0!</v>
      </c>
      <c r="U109" s="22"/>
      <c r="V109" s="22"/>
      <c r="W109" s="22"/>
      <c r="X109" s="24"/>
      <c r="Y109" s="24"/>
      <c r="Z109" s="64" t="str">
        <f>IFERROR([2]!Table1[[#This Row],[SALES ACTUAL]]/[2]!Table1[[#This Row],[SALES GOAL]],"")</f>
        <v/>
      </c>
      <c r="AA109" s="25"/>
      <c r="AB109" s="68" t="str">
        <f>IFERROR(SUM([2]!Table1[[#This Row],[SOCIAL MEDIA]:[OTHER]]),"")</f>
        <v/>
      </c>
      <c r="AC109" s="69" t="str">
        <f>IFERROR(([2]!Table1[[#This Row],[SALES REVENUE ACTUAL]]-[2]!Table1[[#This Row],[CAMPAIGN COSTS]])/[2]!Table1[[#This Row],[CAMPAIGN COSTS]],"")</f>
        <v/>
      </c>
    </row>
    <row r="110" spans="1:29" s="10" customFormat="1" x14ac:dyDescent="0.2">
      <c r="A110" s="15"/>
      <c r="B110" s="15"/>
      <c r="C110" s="31"/>
      <c r="D110" s="31"/>
      <c r="E110" s="27"/>
      <c r="F110" s="18"/>
      <c r="G110" s="17"/>
      <c r="H110" s="17"/>
      <c r="I110" s="18"/>
      <c r="J110" s="19"/>
      <c r="K110" s="19"/>
      <c r="L110" s="19"/>
      <c r="M110" s="19"/>
      <c r="N110" s="21"/>
      <c r="O110" s="22"/>
      <c r="P110" s="22"/>
      <c r="Q110" s="22"/>
      <c r="R110" s="22"/>
      <c r="S110" s="22"/>
      <c r="T110" s="76" t="e">
        <f>Table1[[#This Row],[LINK CLICKS]]/Table1[[#This Row],[IMPRESSIONS]]</f>
        <v>#DIV/0!</v>
      </c>
      <c r="U110" s="22"/>
      <c r="V110" s="22"/>
      <c r="W110" s="22"/>
      <c r="X110" s="24"/>
      <c r="Y110" s="24"/>
      <c r="Z110" s="64" t="str">
        <f>IFERROR([2]!Table1[[#This Row],[SALES ACTUAL]]/[2]!Table1[[#This Row],[SALES GOAL]],"")</f>
        <v/>
      </c>
      <c r="AA110" s="25"/>
      <c r="AB110" s="68" t="str">
        <f>IFERROR(SUM([2]!Table1[[#This Row],[SOCIAL MEDIA]:[OTHER]]),"")</f>
        <v/>
      </c>
      <c r="AC110" s="69" t="str">
        <f>IFERROR(([2]!Table1[[#This Row],[SALES REVENUE ACTUAL]]-[2]!Table1[[#This Row],[CAMPAIGN COSTS]])/[2]!Table1[[#This Row],[CAMPAIGN COSTS]],"")</f>
        <v/>
      </c>
    </row>
    <row r="111" spans="1:29" s="10" customFormat="1" x14ac:dyDescent="0.2">
      <c r="A111" s="15"/>
      <c r="B111" s="15"/>
      <c r="C111" s="31"/>
      <c r="D111" s="31"/>
      <c r="E111" s="27"/>
      <c r="F111" s="18"/>
      <c r="G111" s="17"/>
      <c r="H111" s="17"/>
      <c r="I111" s="18"/>
      <c r="J111" s="19"/>
      <c r="K111" s="19"/>
      <c r="L111" s="19"/>
      <c r="M111" s="19"/>
      <c r="N111" s="21"/>
      <c r="O111" s="22"/>
      <c r="P111" s="22"/>
      <c r="Q111" s="22"/>
      <c r="R111" s="22"/>
      <c r="S111" s="22"/>
      <c r="T111" s="76" t="e">
        <f>Table1[[#This Row],[LINK CLICKS]]/Table1[[#This Row],[IMPRESSIONS]]</f>
        <v>#DIV/0!</v>
      </c>
      <c r="U111" s="22"/>
      <c r="V111" s="22"/>
      <c r="W111" s="22"/>
      <c r="X111" s="24"/>
      <c r="Y111" s="24"/>
      <c r="Z111" s="64" t="str">
        <f>IFERROR([2]!Table1[[#This Row],[SALES ACTUAL]]/[2]!Table1[[#This Row],[SALES GOAL]],"")</f>
        <v/>
      </c>
      <c r="AA111" s="25"/>
      <c r="AB111" s="68" t="str">
        <f>IFERROR(SUM([2]!Table1[[#This Row],[SOCIAL MEDIA]:[OTHER]]),"")</f>
        <v/>
      </c>
      <c r="AC111" s="69" t="str">
        <f>IFERROR(([2]!Table1[[#This Row],[SALES REVENUE ACTUAL]]-[2]!Table1[[#This Row],[CAMPAIGN COSTS]])/[2]!Table1[[#This Row],[CAMPAIGN COSTS]],"")</f>
        <v/>
      </c>
    </row>
    <row r="112" spans="1:29" s="10" customFormat="1" x14ac:dyDescent="0.2">
      <c r="A112" s="15"/>
      <c r="B112" s="15"/>
      <c r="C112" s="31"/>
      <c r="D112" s="31"/>
      <c r="E112" s="27"/>
      <c r="F112" s="18"/>
      <c r="G112" s="17"/>
      <c r="H112" s="17"/>
      <c r="I112" s="18"/>
      <c r="J112" s="19"/>
      <c r="K112" s="19"/>
      <c r="L112" s="19"/>
      <c r="M112" s="19"/>
      <c r="N112" s="21"/>
      <c r="O112" s="22"/>
      <c r="P112" s="22"/>
      <c r="Q112" s="22"/>
      <c r="R112" s="22"/>
      <c r="S112" s="22"/>
      <c r="T112" s="76" t="e">
        <f>Table1[[#This Row],[LINK CLICKS]]/Table1[[#This Row],[IMPRESSIONS]]</f>
        <v>#DIV/0!</v>
      </c>
      <c r="U112" s="22"/>
      <c r="V112" s="22"/>
      <c r="W112" s="22"/>
      <c r="X112" s="24"/>
      <c r="Y112" s="24"/>
      <c r="Z112" s="64" t="str">
        <f>IFERROR([2]!Table1[[#This Row],[SALES ACTUAL]]/[2]!Table1[[#This Row],[SALES GOAL]],"")</f>
        <v/>
      </c>
      <c r="AA112" s="25"/>
      <c r="AB112" s="68" t="str">
        <f>IFERROR(SUM([2]!Table1[[#This Row],[SOCIAL MEDIA]:[OTHER]]),"")</f>
        <v/>
      </c>
      <c r="AC112" s="69" t="str">
        <f>IFERROR(([2]!Table1[[#This Row],[SALES REVENUE ACTUAL]]-[2]!Table1[[#This Row],[CAMPAIGN COSTS]])/[2]!Table1[[#This Row],[CAMPAIGN COSTS]],"")</f>
        <v/>
      </c>
    </row>
    <row r="113" spans="1:29" s="10" customFormat="1" x14ac:dyDescent="0.2">
      <c r="A113" s="15"/>
      <c r="B113" s="15"/>
      <c r="C113" s="31"/>
      <c r="D113" s="31"/>
      <c r="E113" s="27"/>
      <c r="F113" s="18"/>
      <c r="G113" s="17"/>
      <c r="H113" s="17"/>
      <c r="I113" s="18"/>
      <c r="J113" s="19"/>
      <c r="K113" s="19"/>
      <c r="L113" s="19"/>
      <c r="M113" s="19"/>
      <c r="N113" s="21"/>
      <c r="O113" s="22"/>
      <c r="P113" s="22"/>
      <c r="Q113" s="22"/>
      <c r="R113" s="22"/>
      <c r="S113" s="22"/>
      <c r="T113" s="76" t="e">
        <f>Table1[[#This Row],[LINK CLICKS]]/Table1[[#This Row],[IMPRESSIONS]]</f>
        <v>#DIV/0!</v>
      </c>
      <c r="U113" s="22"/>
      <c r="V113" s="22"/>
      <c r="W113" s="22"/>
      <c r="X113" s="24"/>
      <c r="Y113" s="24"/>
      <c r="Z113" s="64" t="str">
        <f>IFERROR([2]!Table1[[#This Row],[SALES ACTUAL]]/[2]!Table1[[#This Row],[SALES GOAL]],"")</f>
        <v/>
      </c>
      <c r="AA113" s="25"/>
      <c r="AB113" s="68" t="str">
        <f>IFERROR(SUM([2]!Table1[[#This Row],[SOCIAL MEDIA]:[OTHER]]),"")</f>
        <v/>
      </c>
      <c r="AC113" s="69" t="str">
        <f>IFERROR(([2]!Table1[[#This Row],[SALES REVENUE ACTUAL]]-[2]!Table1[[#This Row],[CAMPAIGN COSTS]])/[2]!Table1[[#This Row],[CAMPAIGN COSTS]],"")</f>
        <v/>
      </c>
    </row>
    <row r="114" spans="1:29" s="10" customFormat="1" x14ac:dyDescent="0.2">
      <c r="A114" s="15"/>
      <c r="B114" s="15"/>
      <c r="C114" s="31"/>
      <c r="D114" s="31"/>
      <c r="E114" s="27"/>
      <c r="F114" s="18"/>
      <c r="G114" s="17"/>
      <c r="H114" s="17"/>
      <c r="I114" s="18"/>
      <c r="J114" s="19"/>
      <c r="K114" s="19"/>
      <c r="L114" s="19"/>
      <c r="M114" s="19"/>
      <c r="N114" s="21"/>
      <c r="O114" s="22"/>
      <c r="P114" s="22"/>
      <c r="Q114" s="22"/>
      <c r="R114" s="22"/>
      <c r="S114" s="22"/>
      <c r="T114" s="76" t="e">
        <f>Table1[[#This Row],[LINK CLICKS]]/Table1[[#This Row],[IMPRESSIONS]]</f>
        <v>#DIV/0!</v>
      </c>
      <c r="U114" s="22"/>
      <c r="V114" s="22"/>
      <c r="W114" s="22"/>
      <c r="X114" s="24"/>
      <c r="Y114" s="24"/>
      <c r="Z114" s="64" t="str">
        <f>IFERROR([2]!Table1[[#This Row],[SALES ACTUAL]]/[2]!Table1[[#This Row],[SALES GOAL]],"")</f>
        <v/>
      </c>
      <c r="AA114" s="25"/>
      <c r="AB114" s="68" t="str">
        <f>IFERROR(SUM([2]!Table1[[#This Row],[SOCIAL MEDIA]:[OTHER]]),"")</f>
        <v/>
      </c>
      <c r="AC114" s="69" t="str">
        <f>IFERROR(([2]!Table1[[#This Row],[SALES REVENUE ACTUAL]]-[2]!Table1[[#This Row],[CAMPAIGN COSTS]])/[2]!Table1[[#This Row],[CAMPAIGN COSTS]],"")</f>
        <v/>
      </c>
    </row>
    <row r="115" spans="1:29" s="10" customFormat="1" x14ac:dyDescent="0.2">
      <c r="A115" s="15"/>
      <c r="B115" s="15"/>
      <c r="C115" s="31"/>
      <c r="D115" s="31"/>
      <c r="E115" s="27"/>
      <c r="F115" s="18"/>
      <c r="G115" s="17"/>
      <c r="H115" s="17"/>
      <c r="I115" s="18"/>
      <c r="J115" s="19"/>
      <c r="K115" s="19"/>
      <c r="L115" s="19"/>
      <c r="M115" s="19"/>
      <c r="N115" s="21"/>
      <c r="O115" s="22"/>
      <c r="P115" s="22"/>
      <c r="Q115" s="22"/>
      <c r="R115" s="22"/>
      <c r="S115" s="22"/>
      <c r="T115" s="76" t="e">
        <f>Table1[[#This Row],[LINK CLICKS]]/Table1[[#This Row],[IMPRESSIONS]]</f>
        <v>#DIV/0!</v>
      </c>
      <c r="U115" s="22"/>
      <c r="V115" s="22"/>
      <c r="W115" s="22"/>
      <c r="X115" s="24"/>
      <c r="Y115" s="24"/>
      <c r="Z115" s="64" t="str">
        <f>IFERROR([2]!Table1[[#This Row],[SALES ACTUAL]]/[2]!Table1[[#This Row],[SALES GOAL]],"")</f>
        <v/>
      </c>
      <c r="AA115" s="25"/>
      <c r="AB115" s="68" t="str">
        <f>IFERROR(SUM([2]!Table1[[#This Row],[SOCIAL MEDIA]:[OTHER]]),"")</f>
        <v/>
      </c>
      <c r="AC115" s="69" t="str">
        <f>IFERROR(([2]!Table1[[#This Row],[SALES REVENUE ACTUAL]]-[2]!Table1[[#This Row],[CAMPAIGN COSTS]])/[2]!Table1[[#This Row],[CAMPAIGN COSTS]],"")</f>
        <v/>
      </c>
    </row>
    <row r="116" spans="1:29" s="10" customFormat="1" x14ac:dyDescent="0.2">
      <c r="A116" s="15"/>
      <c r="B116" s="15"/>
      <c r="C116" s="31"/>
      <c r="D116" s="31"/>
      <c r="E116" s="27"/>
      <c r="F116" s="18"/>
      <c r="G116" s="17"/>
      <c r="H116" s="17"/>
      <c r="I116" s="18"/>
      <c r="J116" s="19"/>
      <c r="K116" s="19"/>
      <c r="L116" s="19"/>
      <c r="M116" s="19"/>
      <c r="N116" s="21"/>
      <c r="O116" s="22"/>
      <c r="P116" s="22"/>
      <c r="Q116" s="22"/>
      <c r="R116" s="22"/>
      <c r="S116" s="22"/>
      <c r="T116" s="76" t="e">
        <f>Table1[[#This Row],[LINK CLICKS]]/Table1[[#This Row],[IMPRESSIONS]]</f>
        <v>#DIV/0!</v>
      </c>
      <c r="U116" s="22"/>
      <c r="V116" s="22"/>
      <c r="W116" s="22"/>
      <c r="X116" s="24"/>
      <c r="Y116" s="24"/>
      <c r="Z116" s="64" t="str">
        <f>IFERROR([2]!Table1[[#This Row],[SALES ACTUAL]]/[2]!Table1[[#This Row],[SALES GOAL]],"")</f>
        <v/>
      </c>
      <c r="AA116" s="25"/>
      <c r="AB116" s="68" t="str">
        <f>IFERROR(SUM([2]!Table1[[#This Row],[SOCIAL MEDIA]:[OTHER]]),"")</f>
        <v/>
      </c>
      <c r="AC116" s="69" t="str">
        <f>IFERROR(([2]!Table1[[#This Row],[SALES REVENUE ACTUAL]]-[2]!Table1[[#This Row],[CAMPAIGN COSTS]])/[2]!Table1[[#This Row],[CAMPAIGN COSTS]],"")</f>
        <v/>
      </c>
    </row>
    <row r="117" spans="1:29" s="10" customFormat="1" x14ac:dyDescent="0.2">
      <c r="A117" s="15"/>
      <c r="B117" s="15"/>
      <c r="C117" s="31"/>
      <c r="D117" s="31"/>
      <c r="E117" s="27"/>
      <c r="F117" s="18"/>
      <c r="G117" s="17"/>
      <c r="H117" s="17"/>
      <c r="I117" s="18"/>
      <c r="J117" s="19"/>
      <c r="K117" s="19"/>
      <c r="L117" s="19"/>
      <c r="M117" s="19"/>
      <c r="N117" s="21"/>
      <c r="O117" s="22"/>
      <c r="P117" s="22"/>
      <c r="Q117" s="22"/>
      <c r="R117" s="22"/>
      <c r="S117" s="22"/>
      <c r="T117" s="76" t="e">
        <f>Table1[[#This Row],[LINK CLICKS]]/Table1[[#This Row],[IMPRESSIONS]]</f>
        <v>#DIV/0!</v>
      </c>
      <c r="U117" s="22"/>
      <c r="V117" s="22"/>
      <c r="W117" s="22"/>
      <c r="X117" s="24"/>
      <c r="Y117" s="24"/>
      <c r="Z117" s="64" t="str">
        <f>IFERROR([2]!Table1[[#This Row],[SALES ACTUAL]]/[2]!Table1[[#This Row],[SALES GOAL]],"")</f>
        <v/>
      </c>
      <c r="AA117" s="25"/>
      <c r="AB117" s="68" t="str">
        <f>IFERROR(SUM([2]!Table1[[#This Row],[SOCIAL MEDIA]:[OTHER]]),"")</f>
        <v/>
      </c>
      <c r="AC117" s="69" t="str">
        <f>IFERROR(([2]!Table1[[#This Row],[SALES REVENUE ACTUAL]]-[2]!Table1[[#This Row],[CAMPAIGN COSTS]])/[2]!Table1[[#This Row],[CAMPAIGN COSTS]],"")</f>
        <v/>
      </c>
    </row>
    <row r="118" spans="1:29" s="10" customFormat="1" x14ac:dyDescent="0.2">
      <c r="A118" s="15"/>
      <c r="B118" s="15"/>
      <c r="C118" s="31"/>
      <c r="D118" s="31"/>
      <c r="E118" s="27"/>
      <c r="F118" s="18"/>
      <c r="G118" s="17"/>
      <c r="H118" s="17"/>
      <c r="I118" s="18"/>
      <c r="J118" s="19"/>
      <c r="K118" s="19"/>
      <c r="L118" s="19"/>
      <c r="M118" s="19"/>
      <c r="N118" s="21"/>
      <c r="O118" s="22"/>
      <c r="P118" s="22"/>
      <c r="Q118" s="22"/>
      <c r="R118" s="22"/>
      <c r="S118" s="22"/>
      <c r="T118" s="76" t="e">
        <f>Table1[[#This Row],[LINK CLICKS]]/Table1[[#This Row],[IMPRESSIONS]]</f>
        <v>#DIV/0!</v>
      </c>
      <c r="U118" s="22"/>
      <c r="V118" s="22"/>
      <c r="W118" s="22"/>
      <c r="X118" s="24"/>
      <c r="Y118" s="24"/>
      <c r="Z118" s="64" t="str">
        <f>IFERROR([2]!Table1[[#This Row],[SALES ACTUAL]]/[2]!Table1[[#This Row],[SALES GOAL]],"")</f>
        <v/>
      </c>
      <c r="AA118" s="25"/>
      <c r="AB118" s="68" t="str">
        <f>IFERROR(SUM([2]!Table1[[#This Row],[SOCIAL MEDIA]:[OTHER]]),"")</f>
        <v/>
      </c>
      <c r="AC118" s="69" t="str">
        <f>IFERROR(([2]!Table1[[#This Row],[SALES REVENUE ACTUAL]]-[2]!Table1[[#This Row],[CAMPAIGN COSTS]])/[2]!Table1[[#This Row],[CAMPAIGN COSTS]],"")</f>
        <v/>
      </c>
    </row>
    <row r="119" spans="1:29" s="10" customFormat="1" x14ac:dyDescent="0.2">
      <c r="A119" s="15"/>
      <c r="B119" s="15"/>
      <c r="C119" s="31"/>
      <c r="D119" s="31"/>
      <c r="E119" s="27"/>
      <c r="F119" s="18"/>
      <c r="G119" s="17"/>
      <c r="H119" s="17"/>
      <c r="I119" s="18"/>
      <c r="J119" s="19"/>
      <c r="K119" s="19"/>
      <c r="L119" s="19"/>
      <c r="M119" s="19"/>
      <c r="N119" s="21"/>
      <c r="O119" s="22"/>
      <c r="P119" s="22"/>
      <c r="Q119" s="22"/>
      <c r="R119" s="22"/>
      <c r="S119" s="22"/>
      <c r="T119" s="76" t="e">
        <f>Table1[[#This Row],[LINK CLICKS]]/Table1[[#This Row],[IMPRESSIONS]]</f>
        <v>#DIV/0!</v>
      </c>
      <c r="U119" s="22"/>
      <c r="V119" s="22"/>
      <c r="W119" s="22"/>
      <c r="X119" s="24"/>
      <c r="Y119" s="24"/>
      <c r="Z119" s="64" t="str">
        <f>IFERROR([2]!Table1[[#This Row],[SALES ACTUAL]]/[2]!Table1[[#This Row],[SALES GOAL]],"")</f>
        <v/>
      </c>
      <c r="AA119" s="25"/>
      <c r="AB119" s="68" t="str">
        <f>IFERROR(SUM([2]!Table1[[#This Row],[SOCIAL MEDIA]:[OTHER]]),"")</f>
        <v/>
      </c>
      <c r="AC119" s="69" t="str">
        <f>IFERROR(([2]!Table1[[#This Row],[SALES REVENUE ACTUAL]]-[2]!Table1[[#This Row],[CAMPAIGN COSTS]])/[2]!Table1[[#This Row],[CAMPAIGN COSTS]],"")</f>
        <v/>
      </c>
    </row>
    <row r="120" spans="1:29" s="10" customFormat="1" x14ac:dyDescent="0.2">
      <c r="A120" s="15"/>
      <c r="B120" s="15"/>
      <c r="C120" s="31"/>
      <c r="D120" s="31"/>
      <c r="E120" s="27"/>
      <c r="F120" s="18"/>
      <c r="G120" s="17"/>
      <c r="H120" s="17"/>
      <c r="I120" s="18"/>
      <c r="J120" s="19"/>
      <c r="K120" s="19"/>
      <c r="L120" s="19"/>
      <c r="M120" s="19"/>
      <c r="N120" s="21"/>
      <c r="O120" s="22"/>
      <c r="P120" s="22"/>
      <c r="Q120" s="22"/>
      <c r="R120" s="22"/>
      <c r="S120" s="22"/>
      <c r="T120" s="76" t="e">
        <f>Table1[[#This Row],[LINK CLICKS]]/Table1[[#This Row],[IMPRESSIONS]]</f>
        <v>#DIV/0!</v>
      </c>
      <c r="U120" s="22"/>
      <c r="V120" s="22"/>
      <c r="W120" s="22"/>
      <c r="X120" s="24"/>
      <c r="Y120" s="24"/>
      <c r="Z120" s="64" t="str">
        <f>IFERROR([2]!Table1[[#This Row],[SALES ACTUAL]]/[2]!Table1[[#This Row],[SALES GOAL]],"")</f>
        <v/>
      </c>
      <c r="AA120" s="25"/>
      <c r="AB120" s="68" t="str">
        <f>IFERROR(SUM([2]!Table1[[#This Row],[SOCIAL MEDIA]:[OTHER]]),"")</f>
        <v/>
      </c>
      <c r="AC120" s="69" t="str">
        <f>IFERROR(([2]!Table1[[#This Row],[SALES REVENUE ACTUAL]]-[2]!Table1[[#This Row],[CAMPAIGN COSTS]])/[2]!Table1[[#This Row],[CAMPAIGN COSTS]],"")</f>
        <v/>
      </c>
    </row>
    <row r="121" spans="1:29" s="10" customFormat="1" x14ac:dyDescent="0.2">
      <c r="A121" s="39"/>
      <c r="B121" s="39"/>
      <c r="C121" s="40"/>
      <c r="D121" s="40"/>
      <c r="E121" s="41"/>
      <c r="F121" s="42"/>
      <c r="G121" s="43"/>
      <c r="H121" s="43"/>
      <c r="I121" s="44"/>
      <c r="J121" s="45"/>
      <c r="K121" s="45"/>
      <c r="L121" s="45"/>
      <c r="M121" s="45"/>
      <c r="N121" s="21"/>
      <c r="O121" s="46"/>
      <c r="P121" s="46"/>
      <c r="Q121" s="46"/>
      <c r="R121" s="46"/>
      <c r="S121" s="46"/>
      <c r="T121" s="76" t="e">
        <f>Table1[[#This Row],[LINK CLICKS]]/Table1[[#This Row],[IMPRESSIONS]]</f>
        <v>#DIV/0!</v>
      </c>
      <c r="U121" s="46"/>
      <c r="V121" s="46"/>
      <c r="W121" s="46"/>
      <c r="X121" s="47"/>
      <c r="Y121" s="47"/>
      <c r="Z121" s="65" t="str">
        <f>IFERROR([2]!Table1[[#This Row],[SALES ACTUAL]]/[2]!Table1[[#This Row],[SALES GOAL]],"")</f>
        <v/>
      </c>
      <c r="AA121" s="48"/>
      <c r="AB121" s="71" t="str">
        <f>IFERROR(SUM([2]!Table1[[#This Row],[SOCIAL MEDIA]:[OTHER]]),"")</f>
        <v/>
      </c>
      <c r="AC121" s="72" t="str">
        <f>IFERROR(([2]!Table1[[#This Row],[SALES REVENUE ACTUAL]]-[2]!Table1[[#This Row],[CAMPAIGN COSTS]])/[2]!Table1[[#This Row],[CAMPAIGN COSTS]],"")</f>
        <v/>
      </c>
    </row>
    <row r="122" spans="1:29" x14ac:dyDescent="0.2">
      <c r="A122" s="15"/>
      <c r="B122" s="15"/>
      <c r="C122" s="31"/>
      <c r="D122" s="31"/>
      <c r="E122" s="41"/>
      <c r="F122" s="42"/>
      <c r="G122" s="43"/>
      <c r="H122" s="43"/>
      <c r="I122" s="44"/>
      <c r="J122" s="45"/>
      <c r="K122" s="45"/>
      <c r="L122" s="45"/>
      <c r="M122" s="45"/>
      <c r="N122" s="21"/>
      <c r="O122" s="46"/>
      <c r="P122" s="46"/>
      <c r="Q122" s="46"/>
      <c r="R122" s="46"/>
      <c r="S122" s="46"/>
      <c r="T122" s="76" t="e">
        <f>Table1[[#This Row],[LINK CLICKS]]/Table1[[#This Row],[IMPRESSIONS]]</f>
        <v>#DIV/0!</v>
      </c>
      <c r="U122" s="46"/>
      <c r="V122" s="46"/>
      <c r="W122" s="46"/>
      <c r="X122" s="47"/>
      <c r="Y122" s="47"/>
      <c r="Z122" s="65" t="str">
        <f>IFERROR([2]!Table1[[#This Row],[SALES ACTUAL]]/[2]!Table1[[#This Row],[SALES GOAL]],"")</f>
        <v/>
      </c>
      <c r="AA122" s="48"/>
      <c r="AB122" s="71" t="str">
        <f>IFERROR(SUM([2]!Table1[[#This Row],[SOCIAL MEDIA]:[OTHER]]),"")</f>
        <v/>
      </c>
      <c r="AC122" s="72" t="str">
        <f>IFERROR(([2]!Table1[[#This Row],[SALES REVENUE ACTUAL]]-[2]!Table1[[#This Row],[CAMPAIGN COSTS]])/[2]!Table1[[#This Row],[CAMPAIGN COSTS]],"")</f>
        <v/>
      </c>
    </row>
    <row r="123" spans="1:29" x14ac:dyDescent="0.2">
      <c r="A123" s="15"/>
      <c r="B123" s="15"/>
      <c r="C123" s="31"/>
      <c r="D123" s="31"/>
      <c r="E123" s="27"/>
      <c r="F123" s="18"/>
      <c r="G123" s="17"/>
      <c r="H123" s="17"/>
      <c r="I123" s="18"/>
      <c r="J123" s="19"/>
      <c r="K123" s="19"/>
      <c r="L123" s="19"/>
      <c r="M123" s="19"/>
      <c r="N123" s="19"/>
      <c r="O123" s="22"/>
      <c r="P123" s="22"/>
      <c r="Q123" s="22"/>
      <c r="R123" s="22"/>
      <c r="S123" s="22"/>
      <c r="T123" s="76" t="e">
        <f>Table1[[#This Row],[LINK CLICKS]]/Table1[[#This Row],[IMPRESSIONS]]</f>
        <v>#DIV/0!</v>
      </c>
      <c r="U123" s="22"/>
      <c r="V123" s="22"/>
      <c r="W123" s="22"/>
      <c r="X123" s="24"/>
      <c r="Y123" s="24"/>
      <c r="Z123" s="64" t="str">
        <f>IFERROR([2]!Table1[[#This Row],[SALES ACTUAL]]/[2]!Table1[[#This Row],[SALES GOAL]],"")</f>
        <v/>
      </c>
      <c r="AA123" s="25"/>
      <c r="AB123" s="73" t="str">
        <f>IFERROR(SUM([2]!Table1[[#This Row],[SOCIAL MEDIA]:[OTHER]]),"")</f>
        <v/>
      </c>
      <c r="AC123" s="72" t="str">
        <f>IFERROR(([2]!Table1[[#This Row],[SALES REVENUE ACTUAL]]-[2]!Table1[[#This Row],[CAMPAIGN COSTS]])/[2]!Table1[[#This Row],[CAMPAIGN COSTS]],"")</f>
        <v/>
      </c>
    </row>
    <row r="124" spans="1:29" x14ac:dyDescent="0.2">
      <c r="A124" s="106"/>
      <c r="B124" s="106"/>
      <c r="C124" s="107"/>
      <c r="D124" s="107"/>
      <c r="E124" s="108"/>
      <c r="F124" s="109"/>
      <c r="G124" s="110"/>
      <c r="H124" s="110"/>
      <c r="I124" s="109"/>
      <c r="J124" s="45">
        <f>SUBTOTAL(109,Table1[SOCIAL MEDIA])</f>
        <v>2900</v>
      </c>
      <c r="K124" s="45">
        <f>SUM(K4:K123)</f>
        <v>1300</v>
      </c>
      <c r="L124" s="45">
        <f>SUM(L4:L123)</f>
        <v>1450</v>
      </c>
      <c r="M124" s="45">
        <f>SUM(M4:M123)</f>
        <v>2100</v>
      </c>
      <c r="N124" s="45">
        <f>SUM(N4:N123)</f>
        <v>6050</v>
      </c>
      <c r="O124" s="46"/>
      <c r="P124" s="46"/>
      <c r="Q124" s="46"/>
      <c r="R124" s="46"/>
      <c r="S124" s="46"/>
      <c r="T124" s="111"/>
      <c r="U124" s="46"/>
      <c r="V124" s="46"/>
      <c r="W124" s="46"/>
      <c r="X124" s="47">
        <f>SUM(X4:X123)</f>
        <v>432</v>
      </c>
      <c r="Y124" s="47">
        <f>SUM(Y4:Y123)</f>
        <v>142</v>
      </c>
      <c r="Z124" s="111">
        <f>Table1[[#Totals],[SALES ACTUAL]]/Table1[[#Totals],[SALES GOAL]]</f>
        <v>0.32870370370370372</v>
      </c>
      <c r="AA124" s="112">
        <f>SUM(AA4:AA123)</f>
        <v>78950</v>
      </c>
      <c r="AB124" s="113">
        <f>SUM(AB4:AB123)</f>
        <v>0</v>
      </c>
      <c r="AC124" s="114"/>
    </row>
  </sheetData>
  <mergeCells count="3">
    <mergeCell ref="F2:I2"/>
    <mergeCell ref="J1:W2"/>
    <mergeCell ref="X1:AC2"/>
  </mergeCells>
  <pageMargins left="0.7" right="0.7" top="0.75" bottom="0.75" header="0.3" footer="0.3"/>
  <pageSetup orientation="portrait" horizontalDpi="90" verticalDpi="9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3394A7"/>
  </sheetPr>
  <dimension ref="A1"/>
  <sheetViews>
    <sheetView topLeftCell="E1" workbookViewId="0">
      <selection activeCell="W129" sqref="W1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378D89"/>
  </sheetPr>
  <dimension ref="B3:F4"/>
  <sheetViews>
    <sheetView workbookViewId="0">
      <selection activeCell="R16" sqref="R16"/>
    </sheetView>
  </sheetViews>
  <sheetFormatPr defaultRowHeight="15" x14ac:dyDescent="0.25"/>
  <sheetData>
    <row r="3" spans="2:6" ht="18.75" x14ac:dyDescent="0.3">
      <c r="B3" s="62" t="s">
        <v>41</v>
      </c>
      <c r="C3" s="62"/>
      <c r="D3" s="62"/>
      <c r="E3" s="62"/>
      <c r="F3" s="62"/>
    </row>
    <row r="4" spans="2:6" x14ac:dyDescent="0.25">
      <c r="B4" t="s">
        <v>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295B65"/>
  </sheetPr>
  <dimension ref="A1:AH9"/>
  <sheetViews>
    <sheetView zoomScale="70" zoomScaleNormal="70" workbookViewId="0">
      <selection activeCell="A2" sqref="A2:AG2"/>
    </sheetView>
  </sheetViews>
  <sheetFormatPr defaultRowHeight="15" x14ac:dyDescent="0.25"/>
  <cols>
    <col min="33" max="33" width="7" customWidth="1"/>
  </cols>
  <sheetData>
    <row r="1" spans="1:34" ht="31.5" x14ac:dyDescent="0.5">
      <c r="A1" s="140" t="s">
        <v>29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</row>
    <row r="2" spans="1:34" ht="23.25" x14ac:dyDescent="0.35">
      <c r="A2" s="141" t="s">
        <v>174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</row>
    <row r="4" spans="1:34" x14ac:dyDescent="0.25">
      <c r="AH4" s="3"/>
    </row>
    <row r="5" spans="1:34" ht="16.5" x14ac:dyDescent="0.3">
      <c r="AH5" s="4"/>
    </row>
    <row r="6" spans="1:34" ht="16.5" x14ac:dyDescent="0.3">
      <c r="AH6" s="4"/>
    </row>
    <row r="7" spans="1:34" ht="16.5" x14ac:dyDescent="0.3">
      <c r="AH7" s="4"/>
    </row>
    <row r="8" spans="1:34" ht="16.5" x14ac:dyDescent="0.3">
      <c r="AH8" s="4"/>
    </row>
    <row r="9" spans="1:34" ht="16.5" x14ac:dyDescent="0.3">
      <c r="AH9" s="4"/>
    </row>
  </sheetData>
  <mergeCells count="2">
    <mergeCell ref="A1:AG1"/>
    <mergeCell ref="A2:AG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7"/>
  <sheetViews>
    <sheetView workbookViewId="0">
      <selection activeCell="B5" sqref="B5"/>
    </sheetView>
  </sheetViews>
  <sheetFormatPr defaultRowHeight="15" x14ac:dyDescent="0.25"/>
  <cols>
    <col min="1" max="1" width="13.140625" customWidth="1"/>
    <col min="2" max="2" width="17.5703125" customWidth="1"/>
    <col min="3" max="3" width="18.140625" customWidth="1"/>
    <col min="4" max="4" width="25.140625" customWidth="1"/>
    <col min="5" max="5" width="6" customWidth="1"/>
    <col min="6" max="6" width="7.28515625" customWidth="1"/>
    <col min="7" max="7" width="11.28515625" bestFit="1" customWidth="1"/>
  </cols>
  <sheetData>
    <row r="3" spans="1:4" x14ac:dyDescent="0.25">
      <c r="A3" s="1" t="s">
        <v>17</v>
      </c>
      <c r="B3" t="s">
        <v>50</v>
      </c>
    </row>
    <row r="4" spans="1:4" x14ac:dyDescent="0.25">
      <c r="A4" s="2" t="s">
        <v>18</v>
      </c>
      <c r="B4" s="78"/>
      <c r="D4" s="74"/>
    </row>
    <row r="5" spans="1:4" x14ac:dyDescent="0.25">
      <c r="D5" s="74"/>
    </row>
    <row r="6" spans="1:4" x14ac:dyDescent="0.25">
      <c r="D6" s="74"/>
    </row>
    <row r="7" spans="1:4" x14ac:dyDescent="0.25">
      <c r="D7" s="74"/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295B65"/>
  </sheetPr>
  <dimension ref="A3:C27"/>
  <sheetViews>
    <sheetView workbookViewId="0">
      <selection activeCell="G26" sqref="G26"/>
    </sheetView>
  </sheetViews>
  <sheetFormatPr defaultRowHeight="15" x14ac:dyDescent="0.25"/>
  <cols>
    <col min="1" max="1" width="11.28515625" bestFit="1" customWidth="1"/>
    <col min="2" max="2" width="14" bestFit="1" customWidth="1"/>
    <col min="3" max="3" width="14.140625" bestFit="1" customWidth="1"/>
    <col min="4" max="4" width="9" customWidth="1"/>
    <col min="5" max="5" width="10.5703125" customWidth="1"/>
    <col min="6" max="6" width="12.7109375" customWidth="1"/>
    <col min="7" max="7" width="6.140625" customWidth="1"/>
    <col min="8" max="8" width="5.85546875" customWidth="1"/>
    <col min="9" max="9" width="11.28515625" customWidth="1"/>
    <col min="10" max="10" width="10.85546875" customWidth="1"/>
    <col min="11" max="11" width="9.140625" customWidth="1"/>
    <col min="12" max="12" width="5.85546875" customWidth="1"/>
    <col min="13" max="13" width="12.140625" customWidth="1"/>
    <col min="14" max="14" width="11.28515625" customWidth="1"/>
  </cols>
  <sheetData>
    <row r="3" spans="1:3" x14ac:dyDescent="0.25">
      <c r="A3" s="1" t="s">
        <v>31</v>
      </c>
      <c r="B3" t="s">
        <v>32</v>
      </c>
      <c r="C3" t="s">
        <v>33</v>
      </c>
    </row>
    <row r="4" spans="1:3" x14ac:dyDescent="0.25">
      <c r="A4" s="2" t="s">
        <v>51</v>
      </c>
      <c r="B4" s="59">
        <v>6500</v>
      </c>
      <c r="C4" s="59">
        <v>0</v>
      </c>
    </row>
    <row r="5" spans="1:3" x14ac:dyDescent="0.25">
      <c r="A5" s="2" t="s">
        <v>0</v>
      </c>
      <c r="B5" s="59">
        <v>33000</v>
      </c>
      <c r="C5" s="59">
        <v>0</v>
      </c>
    </row>
    <row r="6" spans="1:3" x14ac:dyDescent="0.25">
      <c r="A6" s="2" t="s">
        <v>1</v>
      </c>
      <c r="B6" s="59"/>
      <c r="C6" s="59">
        <v>0</v>
      </c>
    </row>
    <row r="7" spans="1:3" x14ac:dyDescent="0.25">
      <c r="A7" s="2" t="s">
        <v>61</v>
      </c>
      <c r="B7" s="59">
        <v>4000</v>
      </c>
      <c r="C7" s="59">
        <v>0</v>
      </c>
    </row>
    <row r="8" spans="1:3" x14ac:dyDescent="0.25">
      <c r="A8" s="2" t="s">
        <v>62</v>
      </c>
      <c r="B8" s="59">
        <v>2750</v>
      </c>
      <c r="C8" s="59">
        <v>0</v>
      </c>
    </row>
    <row r="9" spans="1:3" x14ac:dyDescent="0.25">
      <c r="A9" s="2" t="s">
        <v>63</v>
      </c>
      <c r="B9" s="59">
        <v>16500</v>
      </c>
      <c r="C9" s="59">
        <v>0</v>
      </c>
    </row>
    <row r="10" spans="1:3" x14ac:dyDescent="0.25">
      <c r="A10" s="2" t="s">
        <v>64</v>
      </c>
      <c r="B10" s="59">
        <v>45000</v>
      </c>
      <c r="C10" s="59">
        <v>0</v>
      </c>
    </row>
    <row r="11" spans="1:3" x14ac:dyDescent="0.25">
      <c r="A11" s="2" t="s">
        <v>121</v>
      </c>
      <c r="B11" s="59"/>
      <c r="C11" s="59">
        <v>0</v>
      </c>
    </row>
    <row r="12" spans="1:3" x14ac:dyDescent="0.25">
      <c r="A12" s="2" t="s">
        <v>18</v>
      </c>
      <c r="B12" s="59">
        <v>107750</v>
      </c>
      <c r="C12" s="59">
        <v>0</v>
      </c>
    </row>
    <row r="22" spans="1:1" x14ac:dyDescent="0.25">
      <c r="A22" s="3"/>
    </row>
    <row r="23" spans="1:1" ht="16.5" x14ac:dyDescent="0.3">
      <c r="A23" s="4"/>
    </row>
    <row r="24" spans="1:1" ht="16.5" x14ac:dyDescent="0.3">
      <c r="A24" s="4"/>
    </row>
    <row r="25" spans="1:1" ht="16.5" x14ac:dyDescent="0.3">
      <c r="A25" s="4"/>
    </row>
    <row r="26" spans="1:1" ht="16.5" x14ac:dyDescent="0.3">
      <c r="A26" s="4"/>
    </row>
    <row r="27" spans="1:1" ht="16.5" x14ac:dyDescent="0.3">
      <c r="A27" s="4"/>
    </row>
  </sheetData>
  <pageMargins left="0.7" right="0.7" top="0.75" bottom="0.75" header="0.3" footer="0.3"/>
  <pageSetup orientation="portrait" horizontalDpi="90" verticalDpi="9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295B65"/>
  </sheetPr>
  <dimension ref="A3:B4"/>
  <sheetViews>
    <sheetView workbookViewId="0">
      <selection activeCell="G26" sqref="G26"/>
    </sheetView>
  </sheetViews>
  <sheetFormatPr defaultRowHeight="15" x14ac:dyDescent="0.25"/>
  <cols>
    <col min="1" max="1" width="17.140625" customWidth="1"/>
    <col min="2" max="2" width="11.140625" bestFit="1" customWidth="1"/>
    <col min="3" max="3" width="24.28515625" bestFit="1" customWidth="1"/>
    <col min="4" max="4" width="34.5703125" bestFit="1" customWidth="1"/>
    <col min="5" max="5" width="13.140625" bestFit="1" customWidth="1"/>
    <col min="6" max="6" width="14.85546875" bestFit="1" customWidth="1"/>
    <col min="7" max="7" width="25.140625" bestFit="1" customWidth="1"/>
    <col min="8" max="8" width="22.7109375" bestFit="1" customWidth="1"/>
    <col min="9" max="9" width="38.140625" bestFit="1" customWidth="1"/>
    <col min="10" max="10" width="52.85546875" bestFit="1" customWidth="1"/>
    <col min="11" max="11" width="47.42578125" bestFit="1" customWidth="1"/>
    <col min="12" max="12" width="14.85546875" bestFit="1" customWidth="1"/>
    <col min="13" max="13" width="47.85546875" bestFit="1" customWidth="1"/>
    <col min="14" max="14" width="32.7109375" bestFit="1" customWidth="1"/>
    <col min="15" max="15" width="53.42578125" bestFit="1" customWidth="1"/>
    <col min="16" max="17" width="37.140625" bestFit="1" customWidth="1"/>
    <col min="18" max="18" width="58" bestFit="1" customWidth="1"/>
    <col min="19" max="19" width="17.85546875" bestFit="1" customWidth="1"/>
    <col min="20" max="20" width="47.42578125" bestFit="1" customWidth="1"/>
    <col min="21" max="21" width="19.5703125" bestFit="1" customWidth="1"/>
    <col min="22" max="22" width="20.28515625" bestFit="1" customWidth="1"/>
    <col min="23" max="23" width="25.28515625" bestFit="1" customWidth="1"/>
    <col min="24" max="24" width="56.140625" bestFit="1" customWidth="1"/>
    <col min="25" max="25" width="39.85546875" bestFit="1" customWidth="1"/>
    <col min="26" max="26" width="64.140625" bestFit="1" customWidth="1"/>
    <col min="27" max="27" width="21.28515625" bestFit="1" customWidth="1"/>
    <col min="28" max="28" width="55.5703125" bestFit="1" customWidth="1"/>
    <col min="29" max="29" width="13.42578125" bestFit="1" customWidth="1"/>
    <col min="30" max="31" width="10.7109375" bestFit="1" customWidth="1"/>
    <col min="32" max="34" width="64.140625" bestFit="1" customWidth="1"/>
    <col min="35" max="35" width="5.5703125" bestFit="1" customWidth="1"/>
    <col min="36" max="36" width="10.7109375" bestFit="1" customWidth="1"/>
  </cols>
  <sheetData>
    <row r="3" spans="1:2" ht="30" x14ac:dyDescent="0.25">
      <c r="A3" s="1" t="s">
        <v>34</v>
      </c>
      <c r="B3" s="61" t="s">
        <v>35</v>
      </c>
    </row>
    <row r="4" spans="1:2" x14ac:dyDescent="0.25">
      <c r="A4" s="2" t="s">
        <v>18</v>
      </c>
      <c r="B4" s="60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295B65"/>
  </sheetPr>
  <dimension ref="A3:B12"/>
  <sheetViews>
    <sheetView workbookViewId="0">
      <selection activeCell="G26" sqref="G26"/>
    </sheetView>
  </sheetViews>
  <sheetFormatPr defaultRowHeight="15" x14ac:dyDescent="0.25"/>
  <cols>
    <col min="1" max="1" width="13.140625" bestFit="1" customWidth="1"/>
    <col min="2" max="2" width="20.42578125" bestFit="1" customWidth="1"/>
    <col min="3" max="3" width="8.28515625" bestFit="1" customWidth="1"/>
    <col min="4" max="4" width="6.140625" bestFit="1" customWidth="1"/>
    <col min="5" max="5" width="4.7109375" bestFit="1" customWidth="1"/>
    <col min="6" max="6" width="4.42578125" bestFit="1" customWidth="1"/>
    <col min="7" max="7" width="4.5703125" bestFit="1" customWidth="1"/>
    <col min="8" max="8" width="3.85546875" bestFit="1" customWidth="1"/>
    <col min="9" max="9" width="7.140625" bestFit="1" customWidth="1"/>
    <col min="10" max="10" width="9.85546875" bestFit="1" customWidth="1"/>
    <col min="11" max="11" width="8.140625" bestFit="1" customWidth="1"/>
    <col min="12" max="12" width="10.42578125" bestFit="1" customWidth="1"/>
    <col min="13" max="13" width="6.7109375" bestFit="1" customWidth="1"/>
    <col min="14" max="14" width="10.7109375" bestFit="1" customWidth="1"/>
  </cols>
  <sheetData>
    <row r="3" spans="1:2" x14ac:dyDescent="0.25">
      <c r="A3" s="1" t="s">
        <v>17</v>
      </c>
      <c r="B3" t="s">
        <v>36</v>
      </c>
    </row>
    <row r="4" spans="1:2" x14ac:dyDescent="0.25">
      <c r="A4" s="2" t="s">
        <v>51</v>
      </c>
      <c r="B4" s="58">
        <v>7</v>
      </c>
    </row>
    <row r="5" spans="1:2" x14ac:dyDescent="0.25">
      <c r="A5" s="2" t="s">
        <v>0</v>
      </c>
      <c r="B5" s="58">
        <v>12</v>
      </c>
    </row>
    <row r="6" spans="1:2" x14ac:dyDescent="0.25">
      <c r="A6" s="2" t="s">
        <v>1</v>
      </c>
      <c r="B6" s="58">
        <v>8</v>
      </c>
    </row>
    <row r="7" spans="1:2" x14ac:dyDescent="0.25">
      <c r="A7" s="2" t="s">
        <v>61</v>
      </c>
      <c r="B7" s="58">
        <v>6</v>
      </c>
    </row>
    <row r="8" spans="1:2" x14ac:dyDescent="0.25">
      <c r="A8" s="2" t="s">
        <v>62</v>
      </c>
      <c r="B8" s="58">
        <v>8</v>
      </c>
    </row>
    <row r="9" spans="1:2" x14ac:dyDescent="0.25">
      <c r="A9" s="2" t="s">
        <v>63</v>
      </c>
      <c r="B9" s="58">
        <v>7</v>
      </c>
    </row>
    <row r="10" spans="1:2" x14ac:dyDescent="0.25">
      <c r="A10" s="2" t="s">
        <v>64</v>
      </c>
      <c r="B10" s="58">
        <v>8</v>
      </c>
    </row>
    <row r="11" spans="1:2" x14ac:dyDescent="0.25">
      <c r="A11" s="2" t="s">
        <v>121</v>
      </c>
      <c r="B11" s="58">
        <v>10</v>
      </c>
    </row>
    <row r="12" spans="1:2" x14ac:dyDescent="0.25">
      <c r="A12" s="2" t="s">
        <v>18</v>
      </c>
      <c r="B12" s="58">
        <v>66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295B65"/>
  </sheetPr>
  <dimension ref="A3:B6"/>
  <sheetViews>
    <sheetView workbookViewId="0">
      <selection activeCell="G26" sqref="G26"/>
    </sheetView>
  </sheetViews>
  <sheetFormatPr defaultRowHeight="15" x14ac:dyDescent="0.25"/>
  <cols>
    <col min="1" max="1" width="17" customWidth="1"/>
    <col min="2" max="2" width="18" bestFit="1" customWidth="1"/>
  </cols>
  <sheetData>
    <row r="3" spans="1:2" x14ac:dyDescent="0.25">
      <c r="A3" s="1" t="s">
        <v>3</v>
      </c>
      <c r="B3" t="s">
        <v>37</v>
      </c>
    </row>
    <row r="4" spans="1:2" x14ac:dyDescent="0.25">
      <c r="A4" t="s">
        <v>48</v>
      </c>
      <c r="B4" s="58"/>
    </row>
    <row r="5" spans="1:2" x14ac:dyDescent="0.25">
      <c r="A5" t="s">
        <v>43</v>
      </c>
      <c r="B5" s="58">
        <v>3</v>
      </c>
    </row>
    <row r="6" spans="1:2" x14ac:dyDescent="0.25">
      <c r="A6" t="s">
        <v>47</v>
      </c>
      <c r="B6" s="58">
        <v>1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Campaign Planner</vt:lpstr>
      <vt:lpstr>2022 Play Troon Calendar</vt:lpstr>
      <vt:lpstr>Club Calendar</vt:lpstr>
      <vt:lpstr>Performance Dashboard</vt:lpstr>
      <vt:lpstr>Sheet1</vt:lpstr>
      <vt:lpstr>Sales vs Campaign Cost</vt:lpstr>
      <vt:lpstr>Top Campaigns</vt:lpstr>
      <vt:lpstr># of Campaigns</vt:lpstr>
      <vt:lpstr>Campaign Mix by Segment</vt:lpstr>
    </vt:vector>
  </TitlesOfParts>
  <Company>Troon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Khamis</dc:creator>
  <cp:lastModifiedBy>Kris Strauss</cp:lastModifiedBy>
  <dcterms:created xsi:type="dcterms:W3CDTF">2021-01-25T17:14:58Z</dcterms:created>
  <dcterms:modified xsi:type="dcterms:W3CDTF">2022-02-03T20:40:49Z</dcterms:modified>
</cp:coreProperties>
</file>